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swuc-my.sharepoint.com/personal/scovington_swrgc_org/Documents/Documents/.Treasury Department/"/>
    </mc:Choice>
  </mc:AlternateContent>
  <xr:revisionPtr revIDLastSave="48" documentId="8_{9F0401B9-22D2-4215-BCDC-53A9FB6FE163}" xr6:coauthVersionLast="47" xr6:coauthVersionMax="47" xr10:uidLastSave="{7E3C8F54-C076-4AA9-BAF0-40AB88A7B660}"/>
  <workbookProtection workbookAlgorithmName="SHA-512" workbookHashValue="YbYRc6F2prjTpJdsesUlgQzxgehC2u5A4KUptbRLk96XLpCOYNksgZ4gzY5Fq8nixpYmdMo8efzNzDF4y+09ow==" workbookSaltValue="MqtAilKLVZZ/4YZe6vsVbA==" workbookSpinCount="100000" lockStructure="1"/>
  <bookViews>
    <workbookView xWindow="-120" yWindow="-120" windowWidth="29040" windowHeight="15720" xr2:uid="{00000000-000D-0000-FFFF-FFFF00000000}"/>
  </bookViews>
  <sheets>
    <sheet name="Parsonage 2024 actual" sheetId="11" r:id="rId1"/>
    <sheet name="Parsonage 2025 Estimate" sheetId="12" r:id="rId2"/>
    <sheet name="Parsonage 2025 Sample Homeowner" sheetId="8" r:id="rId3"/>
    <sheet name="Parsonage 2025 Sample Renting" sheetId="7" r:id="rId4"/>
    <sheet name="Parsonage 2014" sheetId="3" state="hidden" r:id="rId5"/>
  </sheets>
  <definedNames>
    <definedName name="_xlnm.Print_Area" localSheetId="2">'Parsonage 2025 Sample Homeowner'!$A$1:$J$50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1" l="1"/>
  <c r="I25" i="12"/>
  <c r="I43" i="12"/>
  <c r="I31" i="12"/>
  <c r="I26" i="12"/>
  <c r="H18" i="12"/>
  <c r="I22" i="12" s="1"/>
  <c r="G14" i="12"/>
  <c r="I42" i="11"/>
  <c r="I30" i="11"/>
  <c r="I25" i="11"/>
  <c r="H17" i="11"/>
  <c r="I21" i="11" s="1"/>
  <c r="I29" i="12" l="1"/>
  <c r="I33" i="12" s="1"/>
  <c r="I38" i="12" s="1"/>
  <c r="I45" i="12" s="1"/>
  <c r="I47" i="12" s="1"/>
  <c r="I28" i="11"/>
  <c r="I32" i="11" s="1"/>
  <c r="I37" i="11" s="1"/>
  <c r="I44" i="11" s="1"/>
  <c r="I46" i="11" s="1"/>
  <c r="I25" i="8"/>
  <c r="I26" i="8"/>
  <c r="H18" i="8"/>
  <c r="I22" i="8" s="1"/>
  <c r="I43" i="8"/>
  <c r="I31" i="8"/>
  <c r="G14" i="8"/>
  <c r="I25" i="7"/>
  <c r="I26" i="7"/>
  <c r="I29" i="7"/>
  <c r="H18" i="7"/>
  <c r="I22" i="7" s="1"/>
  <c r="I43" i="7"/>
  <c r="I31" i="7"/>
  <c r="G14" i="7"/>
  <c r="I42" i="3"/>
  <c r="I25" i="3"/>
  <c r="I24" i="3"/>
  <c r="I28" i="3" s="1"/>
  <c r="I44" i="3" s="1"/>
  <c r="I46" i="3" s="1"/>
  <c r="H17" i="3"/>
  <c r="I21" i="3"/>
  <c r="I30" i="3"/>
  <c r="G13" i="3"/>
  <c r="I45" i="7" l="1"/>
  <c r="I47" i="7" s="1"/>
  <c r="I32" i="3"/>
  <c r="I37" i="3" s="1"/>
  <c r="I29" i="8"/>
  <c r="I33" i="8" s="1"/>
  <c r="I38" i="8" s="1"/>
  <c r="I45" i="8" s="1"/>
  <c r="I47" i="8" s="1"/>
  <c r="I33" i="7"/>
  <c r="I38" i="7" s="1"/>
</calcChain>
</file>

<file path=xl/sharedStrings.xml><?xml version="1.0" encoding="utf-8"?>
<sst xmlns="http://schemas.openxmlformats.org/spreadsheetml/2006/main" count="363" uniqueCount="66">
  <si>
    <t xml:space="preserve">      MINISTERIAL PARSONAGE REPORT</t>
  </si>
  <si>
    <t>For the Year  __________</t>
  </si>
  <si>
    <t>NAME</t>
  </si>
  <si>
    <t>Date</t>
  </si>
  <si>
    <t>Ordination Status:</t>
  </si>
  <si>
    <t>Ministerial Credential</t>
  </si>
  <si>
    <t>Ministerial License</t>
  </si>
  <si>
    <t>Commissioned Minister _____</t>
  </si>
  <si>
    <t>(Does not qualify unless associate in pastoral care.)</t>
  </si>
  <si>
    <t>Housing Status:</t>
  </si>
  <si>
    <t>Renting</t>
  </si>
  <si>
    <t>Number of Months</t>
  </si>
  <si>
    <t>(Complete Section 1 Only)</t>
  </si>
  <si>
    <t>Owning</t>
  </si>
  <si>
    <t>(Complete Section 1 &amp; 2)</t>
  </si>
  <si>
    <t>Employment Status:</t>
  </si>
  <si>
    <t xml:space="preserve">Number of Months in conference       (This Year) </t>
  </si>
  <si>
    <t>Section 1 - Actual housing Expenses - Renters and Homeowners</t>
  </si>
  <si>
    <t>1)</t>
  </si>
  <si>
    <t>Purchase of Home (Down Payment, etc.)</t>
  </si>
  <si>
    <t>2)</t>
  </si>
  <si>
    <t>Rent or House Payments</t>
  </si>
  <si>
    <t>3)</t>
  </si>
  <si>
    <t>Utilities Expense</t>
  </si>
  <si>
    <t>4)</t>
  </si>
  <si>
    <t>Furniture Purchases</t>
  </si>
  <si>
    <t>5)</t>
  </si>
  <si>
    <t>Other Parsonage Expenses</t>
  </si>
  <si>
    <t>A</t>
  </si>
  <si>
    <t>Section 2 - Fair Market Value Computation - Homeowners Only</t>
  </si>
  <si>
    <t>Monthly Fair Rental Value of Unfurnished Home</t>
  </si>
  <si>
    <t>Monthly Furniture Rental Value (Suggested 20% of item one.)</t>
  </si>
  <si>
    <t>Number of Months Home Owned During Year</t>
  </si>
  <si>
    <t>(Not to exceed number of months in conference above)</t>
  </si>
  <si>
    <t>Total of items #1 and #2 multiplied by #3</t>
  </si>
  <si>
    <t>Actual Cost of Utilities (per above)</t>
  </si>
  <si>
    <t>6)</t>
  </si>
  <si>
    <t>Total Fair Rental Value Plus Utilities</t>
  </si>
  <si>
    <t>7)</t>
  </si>
  <si>
    <t>Add Any Actual Rent paid during the year</t>
  </si>
  <si>
    <t>(For period before or after home ownership)</t>
  </si>
  <si>
    <t>8)</t>
  </si>
  <si>
    <t>Add Any Actual Housing Expenses Attributable to Period when renting</t>
  </si>
  <si>
    <t>9)</t>
  </si>
  <si>
    <t>Total Fair Rental Value Plus Utilities Plus Rental Expense (If Applicable)</t>
  </si>
  <si>
    <t>B</t>
  </si>
  <si>
    <t>Section 3 - COMPUTATION OF ALLOWANCE - OFFICE USE ONLY</t>
  </si>
  <si>
    <t>Parsonage Allowance Per Policy</t>
  </si>
  <si>
    <t>Additional Amount  - year of Move (If Voted)</t>
  </si>
  <si>
    <t>Total Parsonage Allowance Available</t>
  </si>
  <si>
    <t>C</t>
  </si>
  <si>
    <t>Computed Allowance - Lowest of A, B, or C</t>
  </si>
  <si>
    <t>Less Amount Already Considered Non-Taxable</t>
  </si>
  <si>
    <t>Year End Adjustment to Taxable Wages</t>
  </si>
  <si>
    <t>Parson -2.rpt</t>
  </si>
  <si>
    <t xml:space="preserve">Signature </t>
  </si>
  <si>
    <t>(Calculated above)</t>
  </si>
  <si>
    <t>Monthly Payment</t>
  </si>
  <si>
    <t>x</t>
  </si>
  <si>
    <t>PLACES  WHERE AMOUNTS ARE TO BE ENTERED SHOWN IN RED</t>
  </si>
  <si>
    <t xml:space="preserve">For the Year  </t>
  </si>
  <si>
    <t xml:space="preserve">      MINISTERIAL PARSONAGE REPORT RENTING</t>
  </si>
  <si>
    <t xml:space="preserve">      MINISTERIAL PARSONAGE REPORT HOMEOWNER</t>
  </si>
  <si>
    <t>For the Year 2025</t>
  </si>
  <si>
    <t>Estimates</t>
  </si>
  <si>
    <t xml:space="preserve">      MINISTERIAL PARSONAGE REPORT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</si>
</sst>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b/>
      <sz val="12"/>
      <name val="Arial"/>
      <family val="2"/>
    </font>
    <font>
      <b/>
      <sz val="10"/>
      <name val="Franklin Gothic Medium"/>
      <family val="2"/>
    </font>
    <font>
      <sz val="10"/>
      <name val="Franklin Gothic Medium"/>
      <family val="2"/>
    </font>
    <font>
      <b/>
      <u/>
      <sz val="9"/>
      <name val="Franklin Gothic Medium"/>
      <family val="2"/>
    </font>
    <font>
      <b/>
      <u/>
      <sz val="10"/>
      <name val="Franklin Gothic Medium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Franklin Gothic Medium"/>
      <family val="2"/>
    </font>
    <font>
      <b/>
      <sz val="10"/>
      <color rgb="FFFF0000"/>
      <name val="Franklin Gothic Medium"/>
      <family val="2"/>
    </font>
    <font>
      <sz val="10"/>
      <color rgb="FFFF0000"/>
      <name val="Franklin Gothic Medium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5" fontId="3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4" fontId="3" fillId="0" borderId="1" xfId="1" applyFont="1" applyBorder="1" applyProtection="1">
      <protection locked="0"/>
    </xf>
    <xf numFmtId="164" fontId="3" fillId="0" borderId="1" xfId="1" applyNumberFormat="1" applyFont="1" applyBorder="1" applyProtection="1">
      <protection locked="0"/>
    </xf>
    <xf numFmtId="44" fontId="3" fillId="0" borderId="0" xfId="1" applyFont="1" applyBorder="1" applyProtection="1">
      <protection locked="0"/>
    </xf>
    <xf numFmtId="0" fontId="7" fillId="0" borderId="0" xfId="0" applyFont="1" applyProtection="1">
      <protection locked="0"/>
    </xf>
    <xf numFmtId="44" fontId="3" fillId="0" borderId="0" xfId="1" applyFont="1" applyProtection="1">
      <protection locked="0"/>
    </xf>
    <xf numFmtId="0" fontId="3" fillId="0" borderId="3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4" fontId="3" fillId="0" borderId="1" xfId="0" applyNumberFormat="1" applyFont="1" applyBorder="1" applyAlignment="1" applyProtection="1">
      <alignment horizontal="right"/>
      <protection hidden="1"/>
    </xf>
    <xf numFmtId="44" fontId="3" fillId="0" borderId="1" xfId="1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42" fontId="3" fillId="0" borderId="1" xfId="0" applyNumberFormat="1" applyFont="1" applyBorder="1" applyProtection="1">
      <protection hidden="1"/>
    </xf>
    <xf numFmtId="44" fontId="3" fillId="0" borderId="1" xfId="0" applyNumberFormat="1" applyFont="1" applyBorder="1" applyProtection="1">
      <protection hidden="1"/>
    </xf>
    <xf numFmtId="164" fontId="3" fillId="0" borderId="1" xfId="1" applyNumberFormat="1" applyFont="1" applyBorder="1" applyProtection="1">
      <protection hidden="1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15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44" fontId="10" fillId="0" borderId="1" xfId="1" applyFont="1" applyBorder="1" applyProtection="1">
      <protection locked="0"/>
    </xf>
    <xf numFmtId="164" fontId="10" fillId="0" borderId="1" xfId="1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44" fontId="3" fillId="0" borderId="1" xfId="1" applyFont="1" applyBorder="1" applyProtection="1"/>
    <xf numFmtId="0" fontId="2" fillId="0" borderId="0" xfId="0" applyFont="1"/>
    <xf numFmtId="0" fontId="2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5" fillId="0" borderId="0" xfId="0" applyFont="1"/>
    <xf numFmtId="0" fontId="10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288677</xdr:colOff>
      <xdr:row>16</xdr:row>
      <xdr:rowOff>62417</xdr:rowOff>
    </xdr:from>
    <xdr:ext cx="5053302" cy="421606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9140540">
          <a:off x="288677" y="3079937"/>
          <a:ext cx="5053302" cy="421606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10000" b="0" cap="none" spc="0" baseline="0">
              <a:ln w="10160">
                <a:solidFill>
                  <a:schemeClr val="accent1"/>
                </a:solidFill>
                <a:prstDash val="solid"/>
              </a:ln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821260</xdr:colOff>
      <xdr:row>8</xdr:row>
      <xdr:rowOff>173708</xdr:rowOff>
    </xdr:from>
    <xdr:ext cx="2238008" cy="692974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7864646">
          <a:off x="151789" y="3952139"/>
          <a:ext cx="6929749" cy="223800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0000" b="1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SAMPLE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9"/>
  <sheetViews>
    <sheetView tabSelected="1" zoomScale="125" zoomScaleNormal="125" workbookViewId="0">
      <selection activeCell="G5" sqref="G5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8.85546875" style="1"/>
    <col min="4" max="4" width="15.42578125" style="1" customWidth="1"/>
    <col min="5" max="7" width="8.85546875" style="1"/>
    <col min="8" max="8" width="14" style="1" customWidth="1"/>
    <col min="9" max="9" width="12.42578125" style="1" customWidth="1"/>
    <col min="10" max="10" width="5.42578125" style="1" customWidth="1"/>
    <col min="11" max="16384" width="8.85546875" style="1"/>
  </cols>
  <sheetData>
    <row r="1" spans="1:10" ht="15.75" x14ac:dyDescent="0.25">
      <c r="C1" s="2" t="s">
        <v>65</v>
      </c>
      <c r="D1" s="2"/>
      <c r="E1" s="2"/>
      <c r="F1" s="2"/>
      <c r="G1" s="2"/>
    </row>
    <row r="2" spans="1:10" s="2" customFormat="1" ht="15.75" x14ac:dyDescent="0.25">
      <c r="D2" s="2" t="s">
        <v>60</v>
      </c>
      <c r="E2" s="27">
        <v>2024</v>
      </c>
    </row>
    <row r="4" spans="1:10" ht="13.5" x14ac:dyDescent="0.25">
      <c r="A4" s="38" t="s">
        <v>2</v>
      </c>
      <c r="B4" s="4"/>
      <c r="C4" s="4"/>
      <c r="D4" s="4"/>
      <c r="E4" s="4"/>
      <c r="F4" s="39" t="s">
        <v>3</v>
      </c>
      <c r="G4" s="6"/>
      <c r="H4" s="4"/>
      <c r="I4" s="4"/>
      <c r="J4" s="7"/>
    </row>
    <row r="5" spans="1:10" ht="13.5" x14ac:dyDescent="0.25">
      <c r="A5" s="48" t="s">
        <v>4</v>
      </c>
      <c r="B5" s="7"/>
      <c r="C5" s="7"/>
      <c r="D5" s="7"/>
      <c r="E5" s="7"/>
      <c r="F5" s="7"/>
      <c r="G5" s="7"/>
      <c r="H5" s="7"/>
      <c r="I5" s="7"/>
      <c r="J5" s="7"/>
    </row>
    <row r="6" spans="1:10" ht="13.5" x14ac:dyDescent="0.25">
      <c r="A6" s="7"/>
      <c r="B6" s="41" t="s">
        <v>5</v>
      </c>
      <c r="C6" s="7"/>
      <c r="D6" s="4" t="s">
        <v>58</v>
      </c>
      <c r="E6" s="7"/>
      <c r="F6" s="7"/>
      <c r="G6" s="7"/>
      <c r="H6" s="7"/>
      <c r="I6" s="7"/>
      <c r="J6" s="7"/>
    </row>
    <row r="7" spans="1:10" ht="13.5" x14ac:dyDescent="0.25">
      <c r="A7" s="7"/>
      <c r="B7" s="41" t="s">
        <v>6</v>
      </c>
      <c r="C7" s="7"/>
      <c r="D7" s="4"/>
      <c r="E7" s="7"/>
      <c r="F7" s="7"/>
      <c r="G7" s="7"/>
      <c r="H7" s="7"/>
      <c r="I7" s="7"/>
      <c r="J7" s="7"/>
    </row>
    <row r="8" spans="1:10" ht="14.25" thickBot="1" x14ac:dyDescent="0.3">
      <c r="A8" s="7"/>
      <c r="B8" s="41" t="s">
        <v>7</v>
      </c>
      <c r="C8" s="7"/>
      <c r="D8" s="7"/>
      <c r="E8" s="41" t="s">
        <v>8</v>
      </c>
      <c r="F8" s="7"/>
      <c r="G8" s="7"/>
      <c r="H8" s="7"/>
      <c r="I8" s="7"/>
      <c r="J8" s="7"/>
    </row>
    <row r="9" spans="1:10" ht="27.75" thickBot="1" x14ac:dyDescent="0.3">
      <c r="A9" s="42" t="s">
        <v>9</v>
      </c>
      <c r="B9" s="41"/>
      <c r="C9" s="7"/>
      <c r="D9" s="7"/>
      <c r="E9" s="7"/>
      <c r="F9" s="44" t="s">
        <v>57</v>
      </c>
      <c r="G9" s="7"/>
      <c r="H9" s="7"/>
      <c r="I9" s="7"/>
      <c r="J9" s="7"/>
    </row>
    <row r="10" spans="1:10" ht="13.5" x14ac:dyDescent="0.25">
      <c r="A10" s="41"/>
      <c r="B10" s="41" t="s">
        <v>10</v>
      </c>
      <c r="C10" s="4"/>
      <c r="D10" s="41" t="s">
        <v>11</v>
      </c>
      <c r="E10" s="41"/>
      <c r="F10" s="4"/>
      <c r="G10" s="41" t="s">
        <v>12</v>
      </c>
      <c r="H10" s="41"/>
      <c r="I10" s="7"/>
    </row>
    <row r="11" spans="1:10" ht="13.5" x14ac:dyDescent="0.25">
      <c r="A11" s="41"/>
      <c r="B11" s="41" t="s">
        <v>13</v>
      </c>
      <c r="C11" s="10"/>
      <c r="D11" s="41" t="s">
        <v>11</v>
      </c>
      <c r="E11" s="41"/>
      <c r="F11" s="4"/>
      <c r="G11" s="41" t="s">
        <v>14</v>
      </c>
      <c r="H11" s="41"/>
      <c r="I11" s="7"/>
    </row>
    <row r="12" spans="1:10" ht="13.5" x14ac:dyDescent="0.25">
      <c r="A12" s="42" t="s">
        <v>15</v>
      </c>
      <c r="B12" s="41"/>
      <c r="C12" s="41"/>
      <c r="D12" s="41"/>
      <c r="E12" s="41"/>
      <c r="F12" s="41"/>
      <c r="G12" s="7"/>
      <c r="H12" s="7"/>
      <c r="I12" s="7"/>
      <c r="J12" s="7"/>
    </row>
    <row r="13" spans="1:10" ht="13.5" x14ac:dyDescent="0.25">
      <c r="A13" s="41"/>
      <c r="B13" s="41" t="s">
        <v>16</v>
      </c>
      <c r="C13" s="41"/>
      <c r="D13" s="41"/>
      <c r="E13" s="41"/>
      <c r="F13" s="41"/>
      <c r="G13" s="4"/>
      <c r="H13" s="7"/>
      <c r="I13" s="7"/>
      <c r="J13" s="7"/>
    </row>
    <row r="14" spans="1:10" ht="13.5" x14ac:dyDescent="0.25">
      <c r="A14" s="41"/>
      <c r="B14" s="41"/>
      <c r="C14" s="41"/>
      <c r="D14" s="41"/>
      <c r="E14" s="41"/>
      <c r="F14" s="41"/>
      <c r="G14" s="7"/>
      <c r="H14" s="7"/>
      <c r="I14" s="7"/>
      <c r="J14" s="7"/>
    </row>
    <row r="15" spans="1:10" ht="13.5" x14ac:dyDescent="0.25">
      <c r="A15" s="42" t="s">
        <v>17</v>
      </c>
      <c r="B15" s="41"/>
      <c r="C15" s="41"/>
      <c r="D15" s="41"/>
      <c r="E15" s="41"/>
      <c r="F15" s="41"/>
      <c r="G15" s="7"/>
      <c r="H15" s="7"/>
      <c r="I15" s="7"/>
      <c r="J15" s="7"/>
    </row>
    <row r="16" spans="1:10" ht="13.5" x14ac:dyDescent="0.25">
      <c r="A16" s="41"/>
      <c r="B16" s="45" t="s">
        <v>18</v>
      </c>
      <c r="C16" s="41" t="s">
        <v>19</v>
      </c>
      <c r="D16" s="41"/>
      <c r="E16" s="41"/>
      <c r="F16" s="41"/>
      <c r="G16" s="4"/>
      <c r="H16" s="12"/>
      <c r="J16" s="7"/>
    </row>
    <row r="17" spans="1:10" ht="13.5" x14ac:dyDescent="0.25">
      <c r="A17" s="41"/>
      <c r="B17" s="45" t="s">
        <v>20</v>
      </c>
      <c r="C17" s="41" t="s">
        <v>21</v>
      </c>
      <c r="D17" s="41"/>
      <c r="E17" s="41" t="s">
        <v>56</v>
      </c>
      <c r="F17" s="41"/>
      <c r="G17" s="4"/>
      <c r="H17" s="25">
        <f>(C10*F10)+(C11*F11)</f>
        <v>0</v>
      </c>
      <c r="J17" s="7"/>
    </row>
    <row r="18" spans="1:10" ht="13.5" x14ac:dyDescent="0.25">
      <c r="A18" s="41"/>
      <c r="B18" s="45" t="s">
        <v>22</v>
      </c>
      <c r="C18" s="41" t="s">
        <v>23</v>
      </c>
      <c r="D18" s="41"/>
      <c r="E18" s="41"/>
      <c r="F18" s="41"/>
      <c r="G18" s="4"/>
      <c r="H18" s="13"/>
      <c r="J18" s="7"/>
    </row>
    <row r="19" spans="1:10" ht="13.5" x14ac:dyDescent="0.25">
      <c r="A19" s="41"/>
      <c r="B19" s="45" t="s">
        <v>24</v>
      </c>
      <c r="C19" s="41" t="s">
        <v>25</v>
      </c>
      <c r="D19" s="41"/>
      <c r="E19" s="41"/>
      <c r="F19" s="41"/>
      <c r="G19" s="4"/>
      <c r="H19" s="12"/>
      <c r="J19" s="7"/>
    </row>
    <row r="20" spans="1:10" ht="13.5" x14ac:dyDescent="0.25">
      <c r="A20" s="41"/>
      <c r="B20" s="45" t="s">
        <v>26</v>
      </c>
      <c r="C20" s="41" t="s">
        <v>27</v>
      </c>
      <c r="D20" s="41"/>
      <c r="E20" s="41"/>
      <c r="F20" s="41"/>
      <c r="G20" s="4"/>
      <c r="H20" s="12"/>
    </row>
    <row r="21" spans="1:10" ht="13.5" x14ac:dyDescent="0.25">
      <c r="A21" s="7"/>
      <c r="B21" s="11"/>
      <c r="C21" s="7"/>
      <c r="D21" s="7"/>
      <c r="E21" s="7"/>
      <c r="F21" s="7"/>
      <c r="G21" s="7"/>
      <c r="H21" s="14"/>
      <c r="I21" s="20">
        <f>H16+H17+H18+H19+H20</f>
        <v>0</v>
      </c>
      <c r="J21" s="15" t="s">
        <v>28</v>
      </c>
    </row>
    <row r="22" spans="1:10" ht="13.5" x14ac:dyDescent="0.25">
      <c r="A22" s="42" t="s">
        <v>29</v>
      </c>
      <c r="B22" s="41"/>
      <c r="C22" s="41"/>
      <c r="D22" s="41"/>
      <c r="E22" s="41"/>
      <c r="F22" s="41"/>
      <c r="G22" s="41"/>
      <c r="H22" s="41"/>
      <c r="I22" s="7"/>
    </row>
    <row r="23" spans="1:10" ht="13.5" x14ac:dyDescent="0.25">
      <c r="A23" s="41"/>
      <c r="B23" s="45" t="s">
        <v>18</v>
      </c>
      <c r="C23" s="41" t="s">
        <v>30</v>
      </c>
      <c r="D23" s="41"/>
      <c r="E23" s="41"/>
      <c r="F23" s="41"/>
      <c r="G23" s="41"/>
      <c r="H23" s="41"/>
      <c r="I23" s="12"/>
    </row>
    <row r="24" spans="1:10" ht="13.5" x14ac:dyDescent="0.25">
      <c r="A24" s="41"/>
      <c r="B24" s="45" t="s">
        <v>20</v>
      </c>
      <c r="C24" s="41" t="s">
        <v>31</v>
      </c>
      <c r="D24" s="41"/>
      <c r="E24" s="41"/>
      <c r="F24" s="41"/>
      <c r="G24" s="41"/>
      <c r="H24" s="41"/>
      <c r="I24" s="37">
        <f>I23*0.2</f>
        <v>0</v>
      </c>
    </row>
    <row r="25" spans="1:10" ht="13.5" x14ac:dyDescent="0.25">
      <c r="A25" s="41"/>
      <c r="B25" s="45" t="s">
        <v>22</v>
      </c>
      <c r="C25" s="41" t="s">
        <v>32</v>
      </c>
      <c r="D25" s="41"/>
      <c r="E25" s="41"/>
      <c r="F25" s="41"/>
      <c r="G25" s="41"/>
      <c r="H25" s="41"/>
      <c r="I25" s="21">
        <f>C11</f>
        <v>0</v>
      </c>
    </row>
    <row r="26" spans="1:10" ht="13.5" x14ac:dyDescent="0.25">
      <c r="A26" s="41"/>
      <c r="B26" s="45"/>
      <c r="C26" s="41" t="s">
        <v>33</v>
      </c>
      <c r="D26" s="41"/>
      <c r="E26" s="41"/>
      <c r="F26" s="41"/>
      <c r="G26" s="41"/>
      <c r="H26" s="41"/>
      <c r="I26" s="16"/>
    </row>
    <row r="27" spans="1:10" ht="13.5" x14ac:dyDescent="0.25">
      <c r="A27" s="41"/>
      <c r="B27" s="45"/>
      <c r="C27" s="41"/>
      <c r="D27" s="41"/>
      <c r="E27" s="41"/>
      <c r="F27" s="41"/>
      <c r="G27" s="41"/>
      <c r="H27" s="41"/>
      <c r="I27" s="16"/>
    </row>
    <row r="28" spans="1:10" ht="13.5" x14ac:dyDescent="0.25">
      <c r="A28" s="41"/>
      <c r="B28" s="45" t="s">
        <v>24</v>
      </c>
      <c r="C28" s="41" t="s">
        <v>34</v>
      </c>
      <c r="D28" s="41"/>
      <c r="E28" s="41"/>
      <c r="F28" s="41"/>
      <c r="G28" s="41"/>
      <c r="H28" s="41"/>
      <c r="I28" s="21">
        <f>(I23+I24)*I25</f>
        <v>0</v>
      </c>
    </row>
    <row r="29" spans="1:10" ht="13.5" x14ac:dyDescent="0.25">
      <c r="A29" s="41"/>
      <c r="B29" s="45"/>
      <c r="C29" s="41"/>
      <c r="D29" s="41"/>
      <c r="E29" s="41"/>
      <c r="F29" s="41"/>
      <c r="G29" s="41"/>
      <c r="H29" s="41"/>
      <c r="I29" s="16"/>
    </row>
    <row r="30" spans="1:10" ht="13.5" x14ac:dyDescent="0.25">
      <c r="A30" s="41"/>
      <c r="B30" s="45" t="s">
        <v>26</v>
      </c>
      <c r="C30" s="41" t="s">
        <v>35</v>
      </c>
      <c r="D30" s="41"/>
      <c r="E30" s="41"/>
      <c r="F30" s="41"/>
      <c r="G30" s="41"/>
      <c r="H30" s="41"/>
      <c r="I30" s="37">
        <f>+H18</f>
        <v>0</v>
      </c>
    </row>
    <row r="31" spans="1:10" ht="13.5" x14ac:dyDescent="0.25">
      <c r="A31" s="41"/>
      <c r="B31" s="45"/>
      <c r="C31" s="41"/>
      <c r="D31" s="41"/>
      <c r="E31" s="41"/>
      <c r="F31" s="41"/>
      <c r="G31" s="41"/>
      <c r="H31" s="41"/>
      <c r="I31" s="16"/>
    </row>
    <row r="32" spans="1:10" ht="13.5" x14ac:dyDescent="0.25">
      <c r="A32" s="41"/>
      <c r="B32" s="45" t="s">
        <v>36</v>
      </c>
      <c r="C32" s="41" t="s">
        <v>37</v>
      </c>
      <c r="D32" s="41"/>
      <c r="E32" s="41"/>
      <c r="F32" s="41"/>
      <c r="G32" s="41"/>
      <c r="H32" s="41"/>
      <c r="I32" s="21">
        <f>I28+I30</f>
        <v>0</v>
      </c>
    </row>
    <row r="33" spans="1:10" ht="13.5" x14ac:dyDescent="0.25">
      <c r="A33" s="41"/>
      <c r="B33" s="45" t="s">
        <v>38</v>
      </c>
      <c r="C33" s="41" t="s">
        <v>39</v>
      </c>
      <c r="D33" s="41"/>
      <c r="E33" s="41"/>
      <c r="F33" s="41"/>
      <c r="G33" s="41"/>
      <c r="H33" s="41"/>
      <c r="I33" s="12">
        <v>0</v>
      </c>
    </row>
    <row r="34" spans="1:10" ht="13.5" x14ac:dyDescent="0.25">
      <c r="A34" s="41"/>
      <c r="B34" s="45"/>
      <c r="C34" s="41" t="s">
        <v>40</v>
      </c>
      <c r="D34" s="41"/>
      <c r="E34" s="41"/>
      <c r="F34" s="41"/>
      <c r="G34" s="41"/>
      <c r="H34" s="41"/>
      <c r="I34" s="16"/>
    </row>
    <row r="35" spans="1:10" ht="13.5" x14ac:dyDescent="0.25">
      <c r="A35" s="41"/>
      <c r="B35" s="45" t="s">
        <v>41</v>
      </c>
      <c r="C35" s="41" t="s">
        <v>42</v>
      </c>
      <c r="D35" s="41"/>
      <c r="E35" s="41"/>
      <c r="F35" s="41"/>
      <c r="G35" s="41"/>
      <c r="H35" s="41"/>
      <c r="I35" s="12"/>
    </row>
    <row r="36" spans="1:10" ht="13.5" x14ac:dyDescent="0.25">
      <c r="A36" s="41"/>
      <c r="B36" s="45"/>
      <c r="C36" s="41"/>
      <c r="D36" s="41"/>
      <c r="E36" s="41"/>
      <c r="F36" s="41"/>
      <c r="G36" s="41"/>
      <c r="H36" s="41"/>
      <c r="I36" s="16"/>
    </row>
    <row r="37" spans="1:10" ht="13.5" x14ac:dyDescent="0.25">
      <c r="A37" s="41"/>
      <c r="B37" s="45" t="s">
        <v>43</v>
      </c>
      <c r="C37" s="41" t="s">
        <v>44</v>
      </c>
      <c r="D37" s="41"/>
      <c r="E37" s="41"/>
      <c r="F37" s="41"/>
      <c r="G37" s="41"/>
      <c r="H37" s="41"/>
      <c r="I37" s="21">
        <f>SUM(I32:I36)</f>
        <v>0</v>
      </c>
      <c r="J37" s="15" t="s">
        <v>45</v>
      </c>
    </row>
    <row r="38" spans="1:10" ht="13.5" x14ac:dyDescent="0.25">
      <c r="A38" s="42" t="s">
        <v>46</v>
      </c>
      <c r="B38" s="41"/>
      <c r="C38" s="41"/>
      <c r="D38" s="41"/>
      <c r="E38" s="41"/>
      <c r="F38" s="41"/>
      <c r="G38" s="41"/>
      <c r="H38" s="41"/>
      <c r="I38" s="7"/>
    </row>
    <row r="39" spans="1:10" ht="13.5" x14ac:dyDescent="0.25">
      <c r="A39" s="41"/>
      <c r="B39" s="41" t="s">
        <v>18</v>
      </c>
      <c r="C39" s="41" t="s">
        <v>47</v>
      </c>
      <c r="D39" s="41"/>
      <c r="E39" s="41"/>
      <c r="F39" s="41"/>
      <c r="G39" s="41"/>
      <c r="H39" s="41"/>
      <c r="I39" s="22">
        <v>62000</v>
      </c>
    </row>
    <row r="40" spans="1:10" ht="13.5" x14ac:dyDescent="0.25">
      <c r="A40" s="41"/>
      <c r="B40" s="41" t="s">
        <v>20</v>
      </c>
      <c r="C40" s="41" t="s">
        <v>48</v>
      </c>
      <c r="D40" s="41"/>
      <c r="E40" s="41"/>
      <c r="F40" s="41"/>
      <c r="G40" s="41"/>
      <c r="H40" s="41"/>
      <c r="I40" s="4"/>
    </row>
    <row r="41" spans="1:10" ht="13.5" x14ac:dyDescent="0.25">
      <c r="A41" s="41"/>
      <c r="B41" s="41"/>
      <c r="C41" s="41"/>
      <c r="D41" s="41"/>
      <c r="E41" s="41"/>
      <c r="F41" s="41"/>
      <c r="G41" s="41"/>
      <c r="H41" s="41"/>
      <c r="I41" s="17"/>
    </row>
    <row r="42" spans="1:10" ht="13.5" x14ac:dyDescent="0.25">
      <c r="A42" s="41"/>
      <c r="B42" s="41" t="s">
        <v>22</v>
      </c>
      <c r="C42" s="41" t="s">
        <v>49</v>
      </c>
      <c r="D42" s="41"/>
      <c r="E42" s="41"/>
      <c r="F42" s="41"/>
      <c r="G42" s="41"/>
      <c r="H42" s="41"/>
      <c r="I42" s="23">
        <f>I39+I40</f>
        <v>62000</v>
      </c>
      <c r="J42" s="15" t="s">
        <v>50</v>
      </c>
    </row>
    <row r="43" spans="1:10" ht="13.5" x14ac:dyDescent="0.25">
      <c r="A43" s="41"/>
      <c r="B43" s="41"/>
      <c r="C43" s="41"/>
      <c r="D43" s="41"/>
      <c r="E43" s="41"/>
      <c r="F43" s="41"/>
      <c r="G43" s="41"/>
      <c r="H43" s="41"/>
      <c r="I43" s="17"/>
      <c r="J43" s="15"/>
    </row>
    <row r="44" spans="1:10" ht="13.5" x14ac:dyDescent="0.25">
      <c r="A44" s="41"/>
      <c r="B44" s="41" t="s">
        <v>24</v>
      </c>
      <c r="C44" s="41" t="s">
        <v>51</v>
      </c>
      <c r="D44" s="41"/>
      <c r="E44" s="41"/>
      <c r="F44" s="41"/>
      <c r="G44" s="41"/>
      <c r="H44" s="41"/>
      <c r="I44" s="24">
        <f>IF(I28&lt;1,MIN(I21,I42),MIN(I21,I37,I42))</f>
        <v>0</v>
      </c>
    </row>
    <row r="45" spans="1:10" ht="13.5" x14ac:dyDescent="0.25">
      <c r="A45" s="41"/>
      <c r="B45" s="41" t="s">
        <v>26</v>
      </c>
      <c r="C45" s="41" t="s">
        <v>52</v>
      </c>
      <c r="D45" s="41"/>
      <c r="E45" s="41"/>
      <c r="F45" s="41"/>
      <c r="G45" s="41"/>
      <c r="H45" s="41"/>
      <c r="I45" s="4">
        <v>0</v>
      </c>
    </row>
    <row r="46" spans="1:10" ht="13.5" x14ac:dyDescent="0.25">
      <c r="A46" s="41"/>
      <c r="B46" s="41" t="s">
        <v>36</v>
      </c>
      <c r="C46" s="41" t="s">
        <v>53</v>
      </c>
      <c r="D46" s="41"/>
      <c r="E46" s="41"/>
      <c r="F46" s="41"/>
      <c r="G46" s="41"/>
      <c r="H46" s="41"/>
      <c r="I46" s="24">
        <f>I44-I45</f>
        <v>0</v>
      </c>
    </row>
    <row r="47" spans="1:10" ht="13.5" x14ac:dyDescent="0.25">
      <c r="A47" s="41"/>
      <c r="B47" s="46" t="s">
        <v>54</v>
      </c>
      <c r="C47" s="41"/>
      <c r="D47" s="41"/>
      <c r="E47" s="41"/>
      <c r="F47" s="41"/>
      <c r="G47" s="41"/>
      <c r="H47" s="41"/>
      <c r="I47" s="7"/>
      <c r="J47" s="7"/>
    </row>
    <row r="48" spans="1:10" ht="13.5" x14ac:dyDescent="0.25">
      <c r="A48" s="7"/>
      <c r="B48" s="7"/>
      <c r="C48" s="7"/>
      <c r="D48" s="7"/>
      <c r="E48" s="7"/>
      <c r="F48" s="7"/>
      <c r="G48" s="7"/>
      <c r="H48" s="7"/>
    </row>
    <row r="49" spans="1:9" ht="13.5" x14ac:dyDescent="0.25">
      <c r="A49" s="41" t="s">
        <v>55</v>
      </c>
      <c r="B49" s="4"/>
      <c r="C49" s="4"/>
      <c r="D49" s="19"/>
      <c r="E49" s="4"/>
      <c r="F49" s="41" t="s">
        <v>3</v>
      </c>
      <c r="G49" s="4"/>
      <c r="H49" s="4"/>
      <c r="I49" s="19"/>
    </row>
  </sheetData>
  <sheetProtection algorithmName="SHA-512" hashValue="PZcKX6y7d3QazL7lW7UzWjlDBHux8RV0OWAYbG+O7oGR8hPqOiU/LG/BbWGXaXXIrew0aNDzTuGDx5b5D7AuXg==" saltValue="jZE3/BBQ6SjvulI83h07Dg==" spinCount="100000" sheet="1" objects="1" scenarios="1" selectLockedCells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3EA4-290B-43B9-B26C-AE22580F0F34}">
  <sheetPr>
    <tabColor rgb="FF92D050"/>
  </sheetPr>
  <dimension ref="A1:J50"/>
  <sheetViews>
    <sheetView topLeftCell="A13" workbookViewId="0">
      <selection activeCell="O28" sqref="O28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8.85546875" style="1"/>
    <col min="4" max="4" width="20.42578125" style="1" customWidth="1"/>
    <col min="5" max="7" width="8.85546875" style="1"/>
    <col min="8" max="8" width="14" style="1" customWidth="1"/>
    <col min="9" max="9" width="13.28515625" style="1" bestFit="1" customWidth="1"/>
    <col min="10" max="10" width="5.42578125" style="1" customWidth="1"/>
    <col min="11" max="16384" width="8.85546875" style="1"/>
  </cols>
  <sheetData>
    <row r="1" spans="1:10" ht="15.75" x14ac:dyDescent="0.25">
      <c r="C1" s="2" t="s">
        <v>62</v>
      </c>
      <c r="D1" s="2"/>
      <c r="E1" s="2"/>
      <c r="F1" s="2"/>
      <c r="G1" s="2"/>
    </row>
    <row r="2" spans="1:10" s="2" customFormat="1" ht="15.75" x14ac:dyDescent="0.25">
      <c r="D2" s="2" t="s">
        <v>63</v>
      </c>
      <c r="E2" s="27" t="s">
        <v>64</v>
      </c>
    </row>
    <row r="4" spans="1:10" ht="13.5" x14ac:dyDescent="0.25">
      <c r="A4" s="38" t="s">
        <v>2</v>
      </c>
      <c r="B4" s="4"/>
      <c r="C4" s="4"/>
      <c r="D4" s="4"/>
      <c r="E4" s="4"/>
      <c r="F4" s="39" t="s">
        <v>3</v>
      </c>
      <c r="G4" s="6"/>
      <c r="H4" s="4"/>
      <c r="I4" s="4"/>
      <c r="J4" s="7"/>
    </row>
    <row r="5" spans="1:10" s="32" customFormat="1" ht="13.5" x14ac:dyDescent="0.25">
      <c r="A5" s="40" t="s">
        <v>59</v>
      </c>
      <c r="B5" s="29"/>
      <c r="C5" s="29"/>
      <c r="D5" s="29"/>
      <c r="E5" s="29"/>
      <c r="F5" s="30"/>
      <c r="G5" s="31"/>
      <c r="H5" s="29"/>
      <c r="I5" s="29"/>
      <c r="J5" s="29"/>
    </row>
    <row r="6" spans="1:10" ht="13.5" x14ac:dyDescent="0.2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ht="13.5" x14ac:dyDescent="0.25">
      <c r="A7" s="7" t="s">
        <v>58</v>
      </c>
      <c r="B7" s="41" t="s">
        <v>5</v>
      </c>
      <c r="C7" s="7"/>
      <c r="D7" s="4"/>
      <c r="E7" s="7"/>
      <c r="F7" s="7"/>
      <c r="G7" s="7"/>
      <c r="H7" s="7"/>
      <c r="I7" s="7"/>
      <c r="J7" s="7"/>
    </row>
    <row r="8" spans="1:10" ht="13.5" x14ac:dyDescent="0.25">
      <c r="A8" s="7"/>
      <c r="B8" s="41" t="s">
        <v>6</v>
      </c>
      <c r="C8" s="7"/>
      <c r="D8" s="4"/>
      <c r="E8" s="7"/>
      <c r="F8" s="7"/>
      <c r="G8" s="7"/>
      <c r="H8" s="7"/>
      <c r="I8" s="7"/>
      <c r="J8" s="7"/>
    </row>
    <row r="9" spans="1:10" ht="14.25" thickBot="1" x14ac:dyDescent="0.3">
      <c r="A9" s="7"/>
      <c r="B9" s="41" t="s">
        <v>7</v>
      </c>
      <c r="C9" s="7"/>
      <c r="D9" s="7"/>
      <c r="E9" s="41" t="s">
        <v>8</v>
      </c>
      <c r="F9" s="7"/>
      <c r="G9" s="7"/>
      <c r="H9" s="7"/>
      <c r="I9" s="7"/>
      <c r="J9" s="7"/>
    </row>
    <row r="10" spans="1:10" ht="27.75" thickBot="1" x14ac:dyDescent="0.3">
      <c r="A10" s="42" t="s">
        <v>9</v>
      </c>
      <c r="B10" s="7"/>
      <c r="C10" s="7"/>
      <c r="D10" s="7"/>
      <c r="E10" s="7"/>
      <c r="F10" s="44" t="s">
        <v>57</v>
      </c>
      <c r="G10" s="7"/>
      <c r="H10" s="7"/>
      <c r="I10" s="7"/>
      <c r="J10" s="7"/>
    </row>
    <row r="11" spans="1:10" ht="13.5" x14ac:dyDescent="0.25">
      <c r="A11" s="7"/>
      <c r="B11" s="41" t="s">
        <v>10</v>
      </c>
      <c r="C11" s="4"/>
      <c r="D11" s="41" t="s">
        <v>11</v>
      </c>
      <c r="E11" s="7"/>
      <c r="F11" s="4"/>
      <c r="G11" s="41" t="s">
        <v>12</v>
      </c>
      <c r="H11" s="7"/>
      <c r="I11" s="7"/>
    </row>
    <row r="12" spans="1:10" ht="13.5" x14ac:dyDescent="0.25">
      <c r="A12" s="7"/>
      <c r="B12" s="43" t="s">
        <v>13</v>
      </c>
      <c r="C12" s="36">
        <v>12</v>
      </c>
      <c r="D12" s="43" t="s">
        <v>11</v>
      </c>
      <c r="E12" s="29"/>
      <c r="F12" s="33">
        <v>0</v>
      </c>
      <c r="G12" s="41" t="s">
        <v>14</v>
      </c>
      <c r="H12" s="7"/>
      <c r="I12" s="7"/>
    </row>
    <row r="13" spans="1:10" ht="13.5" x14ac:dyDescent="0.25">
      <c r="A13" s="9" t="s">
        <v>15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3.5" x14ac:dyDescent="0.25">
      <c r="A14" s="7"/>
      <c r="B14" s="7" t="s">
        <v>16</v>
      </c>
      <c r="C14" s="7"/>
      <c r="D14" s="7"/>
      <c r="E14" s="7"/>
      <c r="F14" s="7"/>
      <c r="G14" s="33">
        <f>C11+C12</f>
        <v>12</v>
      </c>
      <c r="H14" s="7"/>
      <c r="I14" s="7"/>
      <c r="J14" s="7"/>
    </row>
    <row r="15" spans="1:10" ht="13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3.5" x14ac:dyDescent="0.25">
      <c r="A16" s="42" t="s">
        <v>17</v>
      </c>
      <c r="B16" s="41"/>
      <c r="C16" s="41"/>
      <c r="D16" s="41"/>
      <c r="E16" s="41"/>
      <c r="F16" s="41"/>
      <c r="G16" s="7"/>
      <c r="H16" s="7"/>
      <c r="I16" s="7"/>
      <c r="J16" s="7"/>
    </row>
    <row r="17" spans="1:10" ht="13.5" x14ac:dyDescent="0.25">
      <c r="A17" s="41"/>
      <c r="B17" s="45" t="s">
        <v>18</v>
      </c>
      <c r="C17" s="41" t="s">
        <v>19</v>
      </c>
      <c r="D17" s="41"/>
      <c r="E17" s="41"/>
      <c r="F17" s="41"/>
      <c r="G17" s="4"/>
      <c r="H17" s="34">
        <v>0</v>
      </c>
      <c r="J17" s="7"/>
    </row>
    <row r="18" spans="1:10" ht="13.5" x14ac:dyDescent="0.25">
      <c r="A18" s="41"/>
      <c r="B18" s="45" t="s">
        <v>20</v>
      </c>
      <c r="C18" s="41" t="s">
        <v>21</v>
      </c>
      <c r="D18" s="41"/>
      <c r="E18" s="41" t="s">
        <v>56</v>
      </c>
      <c r="F18" s="41"/>
      <c r="G18" s="4"/>
      <c r="H18" s="25">
        <f>(C11*F11)+(C12*F12)</f>
        <v>0</v>
      </c>
      <c r="J18" s="7"/>
    </row>
    <row r="19" spans="1:10" ht="13.5" x14ac:dyDescent="0.25">
      <c r="A19" s="41"/>
      <c r="B19" s="45" t="s">
        <v>22</v>
      </c>
      <c r="C19" s="41" t="s">
        <v>23</v>
      </c>
      <c r="D19" s="41"/>
      <c r="E19" s="41"/>
      <c r="F19" s="41"/>
      <c r="G19" s="4"/>
      <c r="H19" s="35">
        <v>0</v>
      </c>
      <c r="J19" s="7"/>
    </row>
    <row r="20" spans="1:10" ht="13.5" x14ac:dyDescent="0.25">
      <c r="A20" s="41"/>
      <c r="B20" s="45" t="s">
        <v>24</v>
      </c>
      <c r="C20" s="41" t="s">
        <v>25</v>
      </c>
      <c r="D20" s="41"/>
      <c r="E20" s="41"/>
      <c r="F20" s="41"/>
      <c r="G20" s="4"/>
      <c r="H20" s="34">
        <v>0</v>
      </c>
      <c r="J20" s="7"/>
    </row>
    <row r="21" spans="1:10" ht="13.5" x14ac:dyDescent="0.25">
      <c r="A21" s="41"/>
      <c r="B21" s="45" t="s">
        <v>26</v>
      </c>
      <c r="C21" s="41" t="s">
        <v>27</v>
      </c>
      <c r="D21" s="41"/>
      <c r="E21" s="41"/>
      <c r="F21" s="41"/>
      <c r="G21" s="4"/>
      <c r="H21" s="34">
        <v>0</v>
      </c>
    </row>
    <row r="22" spans="1:10" ht="13.5" x14ac:dyDescent="0.25">
      <c r="A22" s="7"/>
      <c r="B22" s="11"/>
      <c r="C22" s="7"/>
      <c r="D22" s="7"/>
      <c r="E22" s="7"/>
      <c r="F22" s="7"/>
      <c r="G22" s="7"/>
      <c r="H22" s="14"/>
      <c r="I22" s="20">
        <f>H17+H18+H19+H20+H21</f>
        <v>0</v>
      </c>
      <c r="J22" s="47" t="s">
        <v>28</v>
      </c>
    </row>
    <row r="23" spans="1:10" ht="13.5" x14ac:dyDescent="0.25">
      <c r="A23" s="42" t="s">
        <v>29</v>
      </c>
      <c r="B23" s="41"/>
      <c r="C23" s="41"/>
      <c r="D23" s="41"/>
      <c r="E23" s="41"/>
      <c r="F23" s="41"/>
      <c r="G23" s="41"/>
      <c r="H23" s="41"/>
      <c r="I23" s="7"/>
    </row>
    <row r="24" spans="1:10" ht="13.5" x14ac:dyDescent="0.25">
      <c r="A24" s="41"/>
      <c r="B24" s="45" t="s">
        <v>18</v>
      </c>
      <c r="C24" s="43" t="s">
        <v>30</v>
      </c>
      <c r="D24" s="43"/>
      <c r="E24" s="43"/>
      <c r="F24" s="43"/>
      <c r="G24" s="43"/>
      <c r="H24" s="43"/>
      <c r="I24" s="34">
        <v>0</v>
      </c>
    </row>
    <row r="25" spans="1:10" ht="13.5" x14ac:dyDescent="0.25">
      <c r="A25" s="41"/>
      <c r="B25" s="45" t="s">
        <v>20</v>
      </c>
      <c r="C25" s="41" t="s">
        <v>31</v>
      </c>
      <c r="D25" s="41"/>
      <c r="E25" s="41"/>
      <c r="F25" s="41"/>
      <c r="G25" s="41"/>
      <c r="H25" s="41"/>
      <c r="I25" s="37">
        <f>I24*0.2</f>
        <v>0</v>
      </c>
    </row>
    <row r="26" spans="1:10" ht="13.5" x14ac:dyDescent="0.25">
      <c r="A26" s="41"/>
      <c r="B26" s="45" t="s">
        <v>22</v>
      </c>
      <c r="C26" s="41" t="s">
        <v>32</v>
      </c>
      <c r="D26" s="41"/>
      <c r="E26" s="41"/>
      <c r="F26" s="41"/>
      <c r="G26" s="41"/>
      <c r="H26" s="41"/>
      <c r="I26" s="21">
        <f>C12</f>
        <v>12</v>
      </c>
    </row>
    <row r="27" spans="1:10" ht="13.5" x14ac:dyDescent="0.25">
      <c r="A27" s="41"/>
      <c r="B27" s="45"/>
      <c r="C27" s="41" t="s">
        <v>33</v>
      </c>
      <c r="D27" s="41"/>
      <c r="E27" s="41"/>
      <c r="F27" s="41"/>
      <c r="G27" s="41"/>
      <c r="H27" s="41"/>
      <c r="I27" s="16"/>
    </row>
    <row r="28" spans="1:10" ht="13.5" x14ac:dyDescent="0.25">
      <c r="A28" s="41"/>
      <c r="B28" s="45"/>
      <c r="C28" s="41"/>
      <c r="D28" s="41"/>
      <c r="E28" s="41"/>
      <c r="F28" s="41"/>
      <c r="G28" s="41"/>
      <c r="H28" s="41"/>
      <c r="I28" s="16"/>
    </row>
    <row r="29" spans="1:10" ht="13.5" x14ac:dyDescent="0.25">
      <c r="A29" s="41"/>
      <c r="B29" s="45" t="s">
        <v>24</v>
      </c>
      <c r="C29" s="41" t="s">
        <v>34</v>
      </c>
      <c r="D29" s="41"/>
      <c r="E29" s="41"/>
      <c r="F29" s="41"/>
      <c r="G29" s="41"/>
      <c r="H29" s="41"/>
      <c r="I29" s="21">
        <f>(I24+I25)*I26</f>
        <v>0</v>
      </c>
    </row>
    <row r="30" spans="1:10" ht="13.5" x14ac:dyDescent="0.25">
      <c r="A30" s="41"/>
      <c r="B30" s="45"/>
      <c r="C30" s="41"/>
      <c r="D30" s="41"/>
      <c r="E30" s="41"/>
      <c r="F30" s="41"/>
      <c r="G30" s="41"/>
      <c r="H30" s="41"/>
      <c r="I30" s="16"/>
    </row>
    <row r="31" spans="1:10" ht="13.5" x14ac:dyDescent="0.25">
      <c r="A31" s="41"/>
      <c r="B31" s="45" t="s">
        <v>26</v>
      </c>
      <c r="C31" s="41" t="s">
        <v>35</v>
      </c>
      <c r="D31" s="41"/>
      <c r="E31" s="41"/>
      <c r="F31" s="41"/>
      <c r="G31" s="41"/>
      <c r="H31" s="41"/>
      <c r="I31" s="12">
        <f>+H19</f>
        <v>0</v>
      </c>
    </row>
    <row r="32" spans="1:10" ht="13.5" x14ac:dyDescent="0.25">
      <c r="A32" s="41"/>
      <c r="B32" s="45"/>
      <c r="C32" s="41"/>
      <c r="D32" s="41"/>
      <c r="E32" s="41"/>
      <c r="F32" s="41"/>
      <c r="G32" s="41"/>
      <c r="H32" s="41"/>
      <c r="I32" s="16"/>
    </row>
    <row r="33" spans="1:10" ht="13.5" x14ac:dyDescent="0.25">
      <c r="A33" s="41"/>
      <c r="B33" s="45" t="s">
        <v>36</v>
      </c>
      <c r="C33" s="41" t="s">
        <v>37</v>
      </c>
      <c r="D33" s="41"/>
      <c r="E33" s="41"/>
      <c r="F33" s="41"/>
      <c r="G33" s="41"/>
      <c r="H33" s="41"/>
      <c r="I33" s="21">
        <f>I29+I31</f>
        <v>0</v>
      </c>
    </row>
    <row r="34" spans="1:10" ht="13.5" x14ac:dyDescent="0.25">
      <c r="A34" s="41"/>
      <c r="B34" s="45" t="s">
        <v>38</v>
      </c>
      <c r="C34" s="43" t="s">
        <v>39</v>
      </c>
      <c r="D34" s="43"/>
      <c r="E34" s="43"/>
      <c r="F34" s="43"/>
      <c r="G34" s="43"/>
      <c r="H34" s="43"/>
      <c r="I34" s="34">
        <v>0</v>
      </c>
    </row>
    <row r="35" spans="1:10" ht="13.5" x14ac:dyDescent="0.25">
      <c r="A35" s="41"/>
      <c r="B35" s="45"/>
      <c r="C35" s="41" t="s">
        <v>40</v>
      </c>
      <c r="D35" s="41"/>
      <c r="E35" s="41"/>
      <c r="F35" s="41"/>
      <c r="G35" s="41"/>
      <c r="H35" s="41"/>
      <c r="I35" s="16"/>
    </row>
    <row r="36" spans="1:10" ht="13.5" x14ac:dyDescent="0.25">
      <c r="A36" s="41"/>
      <c r="B36" s="45" t="s">
        <v>41</v>
      </c>
      <c r="C36" s="43" t="s">
        <v>42</v>
      </c>
      <c r="D36" s="43"/>
      <c r="E36" s="43"/>
      <c r="F36" s="43"/>
      <c r="G36" s="43"/>
      <c r="H36" s="43"/>
      <c r="I36" s="34"/>
    </row>
    <row r="37" spans="1:10" ht="13.5" x14ac:dyDescent="0.25">
      <c r="A37" s="41"/>
      <c r="B37" s="45"/>
      <c r="C37" s="41"/>
      <c r="D37" s="41"/>
      <c r="E37" s="41"/>
      <c r="F37" s="41"/>
      <c r="G37" s="41"/>
      <c r="H37" s="41"/>
      <c r="I37" s="16"/>
    </row>
    <row r="38" spans="1:10" ht="13.5" x14ac:dyDescent="0.25">
      <c r="A38" s="41"/>
      <c r="B38" s="45" t="s">
        <v>43</v>
      </c>
      <c r="C38" s="41" t="s">
        <v>44</v>
      </c>
      <c r="D38" s="41"/>
      <c r="E38" s="41"/>
      <c r="F38" s="41"/>
      <c r="G38" s="41"/>
      <c r="H38" s="41"/>
      <c r="I38" s="21">
        <f>SUM(I33:I37)</f>
        <v>0</v>
      </c>
      <c r="J38" s="47" t="s">
        <v>45</v>
      </c>
    </row>
    <row r="39" spans="1:10" ht="13.5" x14ac:dyDescent="0.25">
      <c r="A39" s="42" t="s">
        <v>46</v>
      </c>
      <c r="B39" s="41"/>
      <c r="C39" s="41"/>
      <c r="D39" s="41"/>
      <c r="E39" s="41"/>
      <c r="F39" s="41"/>
      <c r="G39" s="41"/>
      <c r="H39" s="41"/>
      <c r="I39" s="7"/>
    </row>
    <row r="40" spans="1:10" ht="13.5" x14ac:dyDescent="0.25">
      <c r="A40" s="41"/>
      <c r="B40" s="41" t="s">
        <v>18</v>
      </c>
      <c r="C40" s="41" t="s">
        <v>47</v>
      </c>
      <c r="D40" s="41"/>
      <c r="E40" s="41"/>
      <c r="F40" s="41"/>
      <c r="G40" s="41"/>
      <c r="H40" s="41"/>
      <c r="I40" s="22">
        <v>65000</v>
      </c>
    </row>
    <row r="41" spans="1:10" ht="13.5" x14ac:dyDescent="0.25">
      <c r="A41" s="41"/>
      <c r="B41" s="41" t="s">
        <v>20</v>
      </c>
      <c r="C41" s="41" t="s">
        <v>48</v>
      </c>
      <c r="D41" s="41"/>
      <c r="E41" s="41"/>
      <c r="F41" s="41"/>
      <c r="G41" s="41"/>
      <c r="H41" s="41"/>
      <c r="I41" s="4"/>
    </row>
    <row r="42" spans="1:10" ht="13.5" x14ac:dyDescent="0.25">
      <c r="A42" s="41"/>
      <c r="B42" s="41"/>
      <c r="C42" s="41"/>
      <c r="D42" s="41"/>
      <c r="E42" s="41"/>
      <c r="F42" s="41"/>
      <c r="G42" s="41"/>
      <c r="H42" s="41"/>
      <c r="I42" s="17"/>
    </row>
    <row r="43" spans="1:10" ht="13.5" x14ac:dyDescent="0.25">
      <c r="A43" s="41"/>
      <c r="B43" s="41" t="s">
        <v>22</v>
      </c>
      <c r="C43" s="41" t="s">
        <v>49</v>
      </c>
      <c r="D43" s="41"/>
      <c r="E43" s="41"/>
      <c r="F43" s="41"/>
      <c r="G43" s="41"/>
      <c r="H43" s="41"/>
      <c r="I43" s="23">
        <f>I40+I41</f>
        <v>65000</v>
      </c>
      <c r="J43" s="47" t="s">
        <v>50</v>
      </c>
    </row>
    <row r="44" spans="1:10" ht="13.5" x14ac:dyDescent="0.25">
      <c r="A44" s="41"/>
      <c r="B44" s="41"/>
      <c r="C44" s="41"/>
      <c r="D44" s="41"/>
      <c r="E44" s="41"/>
      <c r="F44" s="41"/>
      <c r="G44" s="41"/>
      <c r="H44" s="41"/>
      <c r="I44" s="17"/>
      <c r="J44" s="15"/>
    </row>
    <row r="45" spans="1:10" ht="13.5" x14ac:dyDescent="0.25">
      <c r="A45" s="41"/>
      <c r="B45" s="41" t="s">
        <v>24</v>
      </c>
      <c r="C45" s="41" t="s">
        <v>51</v>
      </c>
      <c r="D45" s="41"/>
      <c r="E45" s="41"/>
      <c r="F45" s="41"/>
      <c r="G45" s="41"/>
      <c r="H45" s="41"/>
      <c r="I45" s="24">
        <f>IF(I29&lt;1,MIN(I22,I43),MIN(I22,I38,I43))</f>
        <v>0</v>
      </c>
    </row>
    <row r="46" spans="1:10" ht="13.5" x14ac:dyDescent="0.25">
      <c r="A46" s="41"/>
      <c r="B46" s="41" t="s">
        <v>26</v>
      </c>
      <c r="C46" s="41" t="s">
        <v>52</v>
      </c>
      <c r="D46" s="41"/>
      <c r="E46" s="41"/>
      <c r="F46" s="41"/>
      <c r="G46" s="41"/>
      <c r="H46" s="41"/>
      <c r="I46" s="4">
        <v>0</v>
      </c>
    </row>
    <row r="47" spans="1:10" ht="13.5" x14ac:dyDescent="0.25">
      <c r="A47" s="41"/>
      <c r="B47" s="41" t="s">
        <v>36</v>
      </c>
      <c r="C47" s="41" t="s">
        <v>53</v>
      </c>
      <c r="D47" s="41"/>
      <c r="E47" s="41"/>
      <c r="F47" s="41"/>
      <c r="G47" s="41"/>
      <c r="H47" s="41"/>
      <c r="I47" s="24">
        <f>I45-I46</f>
        <v>0</v>
      </c>
    </row>
    <row r="48" spans="1:10" ht="13.5" x14ac:dyDescent="0.25">
      <c r="A48" s="41"/>
      <c r="B48" s="46" t="s">
        <v>54</v>
      </c>
      <c r="C48" s="41"/>
      <c r="D48" s="41"/>
      <c r="E48" s="41"/>
      <c r="F48" s="41"/>
      <c r="G48" s="41"/>
      <c r="H48" s="41"/>
      <c r="I48" s="7"/>
      <c r="J48" s="7"/>
    </row>
    <row r="49" spans="1:9" ht="13.5" x14ac:dyDescent="0.25">
      <c r="A49" s="7"/>
      <c r="B49" s="7"/>
      <c r="C49" s="7"/>
      <c r="D49" s="7"/>
      <c r="E49" s="7"/>
      <c r="F49" s="7"/>
      <c r="G49" s="7"/>
      <c r="H49" s="7"/>
    </row>
    <row r="50" spans="1:9" ht="13.5" x14ac:dyDescent="0.25">
      <c r="A50" s="41" t="s">
        <v>55</v>
      </c>
      <c r="B50" s="4"/>
      <c r="C50" s="4"/>
      <c r="D50" s="19"/>
      <c r="E50" s="4"/>
      <c r="F50" s="41" t="s">
        <v>3</v>
      </c>
      <c r="G50" s="4"/>
      <c r="H50" s="4"/>
      <c r="I50" s="19"/>
    </row>
  </sheetData>
  <sheetProtection algorithmName="SHA-512" hashValue="tKYzLXzEXkmcxvKX0eeK1aLsj43K7rTILcS9DETz51Ryuv6zc3yh+//dHgolAP9awszdqBHOTiv9LnGh9ds6cg==" saltValue="OaVF9xJwblC8Vzk7TLgUJg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0"/>
  <sheetViews>
    <sheetView topLeftCell="A27" zoomScale="125" zoomScaleNormal="125" workbookViewId="0">
      <selection activeCell="I24" sqref="I24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8.85546875" style="1"/>
    <col min="4" max="4" width="20.42578125" style="1" customWidth="1"/>
    <col min="5" max="7" width="8.85546875" style="1"/>
    <col min="8" max="8" width="14" style="1" customWidth="1"/>
    <col min="9" max="9" width="13.28515625" style="1" bestFit="1" customWidth="1"/>
    <col min="10" max="10" width="5.42578125" style="1" customWidth="1"/>
    <col min="11" max="16384" width="8.85546875" style="1"/>
  </cols>
  <sheetData>
    <row r="1" spans="1:10" ht="15.75" x14ac:dyDescent="0.25">
      <c r="C1" s="2" t="s">
        <v>62</v>
      </c>
      <c r="D1" s="2"/>
      <c r="E1" s="2"/>
      <c r="F1" s="2"/>
      <c r="G1" s="2"/>
    </row>
    <row r="2" spans="1:10" s="2" customFormat="1" ht="15.75" x14ac:dyDescent="0.25">
      <c r="D2" s="2" t="s">
        <v>63</v>
      </c>
      <c r="E2" s="27"/>
    </row>
    <row r="4" spans="1:10" ht="13.5" x14ac:dyDescent="0.25">
      <c r="A4" s="3" t="s">
        <v>2</v>
      </c>
      <c r="B4" s="4"/>
      <c r="C4" s="4"/>
      <c r="D4" s="4"/>
      <c r="E4" s="4"/>
      <c r="F4" s="5" t="s">
        <v>3</v>
      </c>
      <c r="G4" s="6"/>
      <c r="H4" s="4"/>
      <c r="I4" s="4"/>
      <c r="J4" s="7"/>
    </row>
    <row r="5" spans="1:10" s="32" customFormat="1" ht="13.5" x14ac:dyDescent="0.25">
      <c r="A5" s="28" t="s">
        <v>59</v>
      </c>
      <c r="B5" s="29"/>
      <c r="C5" s="29"/>
      <c r="D5" s="29"/>
      <c r="E5" s="29"/>
      <c r="F5" s="30"/>
      <c r="G5" s="31"/>
      <c r="H5" s="29"/>
      <c r="I5" s="29"/>
      <c r="J5" s="29"/>
    </row>
    <row r="6" spans="1:10" ht="13.5" x14ac:dyDescent="0.2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ht="13.5" x14ac:dyDescent="0.25">
      <c r="A7" s="7" t="s">
        <v>58</v>
      </c>
      <c r="B7" s="7" t="s">
        <v>5</v>
      </c>
      <c r="C7" s="7"/>
      <c r="D7" s="4"/>
      <c r="E7" s="7"/>
      <c r="F7" s="7"/>
      <c r="G7" s="7"/>
      <c r="H7" s="7"/>
      <c r="I7" s="7"/>
      <c r="J7" s="7"/>
    </row>
    <row r="8" spans="1:10" ht="13.5" x14ac:dyDescent="0.25">
      <c r="A8" s="7"/>
      <c r="B8" s="7" t="s">
        <v>6</v>
      </c>
      <c r="C8" s="7"/>
      <c r="D8" s="4"/>
      <c r="E8" s="7"/>
      <c r="F8" s="7"/>
      <c r="G8" s="7"/>
      <c r="H8" s="7"/>
      <c r="I8" s="7"/>
      <c r="J8" s="7"/>
    </row>
    <row r="9" spans="1:10" ht="14.25" thickBot="1" x14ac:dyDescent="0.3">
      <c r="A9" s="7"/>
      <c r="B9" s="7" t="s">
        <v>7</v>
      </c>
      <c r="C9" s="7"/>
      <c r="D9" s="7"/>
      <c r="E9" s="7" t="s">
        <v>8</v>
      </c>
      <c r="F9" s="7"/>
      <c r="G9" s="7"/>
      <c r="H9" s="7"/>
      <c r="I9" s="7"/>
      <c r="J9" s="7"/>
    </row>
    <row r="10" spans="1:10" ht="27.75" thickBot="1" x14ac:dyDescent="0.3">
      <c r="A10" s="9" t="s">
        <v>9</v>
      </c>
      <c r="B10" s="7"/>
      <c r="C10" s="7"/>
      <c r="D10" s="7"/>
      <c r="E10" s="7"/>
      <c r="F10" s="26" t="s">
        <v>57</v>
      </c>
      <c r="G10" s="7"/>
      <c r="H10" s="7"/>
      <c r="I10" s="7"/>
      <c r="J10" s="7"/>
    </row>
    <row r="11" spans="1:10" ht="13.5" x14ac:dyDescent="0.25">
      <c r="A11" s="7"/>
      <c r="B11" s="7" t="s">
        <v>10</v>
      </c>
      <c r="C11" s="4"/>
      <c r="D11" s="7" t="s">
        <v>11</v>
      </c>
      <c r="E11" s="7"/>
      <c r="F11" s="4"/>
      <c r="G11" s="7" t="s">
        <v>12</v>
      </c>
      <c r="H11" s="7"/>
      <c r="I11" s="7"/>
    </row>
    <row r="12" spans="1:10" ht="13.5" x14ac:dyDescent="0.25">
      <c r="A12" s="7"/>
      <c r="B12" s="29" t="s">
        <v>13</v>
      </c>
      <c r="C12" s="36">
        <v>12</v>
      </c>
      <c r="D12" s="29" t="s">
        <v>11</v>
      </c>
      <c r="E12" s="29"/>
      <c r="F12" s="33">
        <v>2400</v>
      </c>
      <c r="G12" s="7" t="s">
        <v>14</v>
      </c>
      <c r="H12" s="7"/>
      <c r="I12" s="7"/>
    </row>
    <row r="13" spans="1:10" ht="13.5" x14ac:dyDescent="0.25">
      <c r="A13" s="9" t="s">
        <v>15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3.5" x14ac:dyDescent="0.25">
      <c r="A14" s="7"/>
      <c r="B14" s="7" t="s">
        <v>16</v>
      </c>
      <c r="C14" s="7"/>
      <c r="D14" s="7"/>
      <c r="E14" s="7"/>
      <c r="F14" s="7"/>
      <c r="G14" s="33">
        <f>C11+C12</f>
        <v>12</v>
      </c>
      <c r="H14" s="7"/>
      <c r="I14" s="7"/>
      <c r="J14" s="7"/>
    </row>
    <row r="15" spans="1:10" ht="13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3.5" x14ac:dyDescent="0.25">
      <c r="A16" s="9" t="s">
        <v>17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3.5" x14ac:dyDescent="0.25">
      <c r="A17" s="7"/>
      <c r="B17" s="11" t="s">
        <v>18</v>
      </c>
      <c r="C17" s="7" t="s">
        <v>19</v>
      </c>
      <c r="D17" s="7"/>
      <c r="E17" s="7"/>
      <c r="F17" s="7"/>
      <c r="G17" s="4"/>
      <c r="H17" s="34">
        <v>7500</v>
      </c>
      <c r="J17" s="7"/>
    </row>
    <row r="18" spans="1:10" ht="13.5" x14ac:dyDescent="0.25">
      <c r="A18" s="7"/>
      <c r="B18" s="11" t="s">
        <v>20</v>
      </c>
      <c r="C18" s="7" t="s">
        <v>21</v>
      </c>
      <c r="D18" s="7"/>
      <c r="E18" s="7" t="s">
        <v>56</v>
      </c>
      <c r="F18" s="7"/>
      <c r="G18" s="4"/>
      <c r="H18" s="25">
        <f>(C11*F11)+(C12*F12)</f>
        <v>28800</v>
      </c>
      <c r="J18" s="7"/>
    </row>
    <row r="19" spans="1:10" ht="13.5" x14ac:dyDescent="0.25">
      <c r="A19" s="7"/>
      <c r="B19" s="11" t="s">
        <v>22</v>
      </c>
      <c r="C19" s="7" t="s">
        <v>23</v>
      </c>
      <c r="D19" s="7"/>
      <c r="E19" s="7"/>
      <c r="F19" s="7"/>
      <c r="G19" s="4"/>
      <c r="H19" s="35">
        <v>4800</v>
      </c>
      <c r="J19" s="7"/>
    </row>
    <row r="20" spans="1:10" ht="13.5" x14ac:dyDescent="0.25">
      <c r="A20" s="7"/>
      <c r="B20" s="11" t="s">
        <v>24</v>
      </c>
      <c r="C20" s="7" t="s">
        <v>25</v>
      </c>
      <c r="D20" s="7"/>
      <c r="E20" s="7"/>
      <c r="F20" s="7"/>
      <c r="G20" s="4"/>
      <c r="H20" s="34">
        <v>4800</v>
      </c>
      <c r="J20" s="7"/>
    </row>
    <row r="21" spans="1:10" ht="13.5" x14ac:dyDescent="0.25">
      <c r="A21" s="7"/>
      <c r="B21" s="11" t="s">
        <v>26</v>
      </c>
      <c r="C21" s="7" t="s">
        <v>27</v>
      </c>
      <c r="D21" s="7"/>
      <c r="E21" s="7"/>
      <c r="F21" s="7"/>
      <c r="G21" s="4"/>
      <c r="H21" s="34">
        <v>3200</v>
      </c>
    </row>
    <row r="22" spans="1:10" ht="13.5" x14ac:dyDescent="0.25">
      <c r="A22" s="7"/>
      <c r="B22" s="11"/>
      <c r="C22" s="7"/>
      <c r="D22" s="7"/>
      <c r="E22" s="7"/>
      <c r="F22" s="7"/>
      <c r="G22" s="7"/>
      <c r="H22" s="14"/>
      <c r="I22" s="20">
        <f>H17+H18+H19+H20+H21</f>
        <v>49100</v>
      </c>
      <c r="J22" s="15" t="s">
        <v>28</v>
      </c>
    </row>
    <row r="23" spans="1:10" ht="13.5" x14ac:dyDescent="0.25">
      <c r="A23" s="9" t="s">
        <v>29</v>
      </c>
      <c r="B23" s="7"/>
      <c r="C23" s="7"/>
      <c r="D23" s="7"/>
      <c r="E23" s="7"/>
      <c r="F23" s="7"/>
      <c r="G23" s="7"/>
      <c r="H23" s="7"/>
      <c r="I23" s="7"/>
    </row>
    <row r="24" spans="1:10" ht="13.5" x14ac:dyDescent="0.25">
      <c r="A24" s="7"/>
      <c r="B24" s="11" t="s">
        <v>18</v>
      </c>
      <c r="C24" s="29" t="s">
        <v>30</v>
      </c>
      <c r="D24" s="29"/>
      <c r="E24" s="29"/>
      <c r="F24" s="29"/>
      <c r="G24" s="29"/>
      <c r="H24" s="29"/>
      <c r="I24" s="34">
        <v>2600</v>
      </c>
    </row>
    <row r="25" spans="1:10" ht="13.5" x14ac:dyDescent="0.25">
      <c r="A25" s="7"/>
      <c r="B25" s="11" t="s">
        <v>20</v>
      </c>
      <c r="C25" s="7" t="s">
        <v>31</v>
      </c>
      <c r="D25" s="7"/>
      <c r="E25" s="7"/>
      <c r="F25" s="7"/>
      <c r="G25" s="7"/>
      <c r="H25" s="7"/>
      <c r="I25" s="12">
        <f>I24*0.2</f>
        <v>520</v>
      </c>
    </row>
    <row r="26" spans="1:10" ht="13.5" x14ac:dyDescent="0.25">
      <c r="A26" s="7"/>
      <c r="B26" s="11" t="s">
        <v>22</v>
      </c>
      <c r="C26" s="7" t="s">
        <v>32</v>
      </c>
      <c r="D26" s="7"/>
      <c r="E26" s="7"/>
      <c r="F26" s="7"/>
      <c r="G26" s="7"/>
      <c r="H26" s="7"/>
      <c r="I26" s="21">
        <f>C12</f>
        <v>12</v>
      </c>
    </row>
    <row r="27" spans="1:10" ht="13.5" x14ac:dyDescent="0.25">
      <c r="A27" s="7"/>
      <c r="B27" s="11"/>
      <c r="C27" s="7" t="s">
        <v>33</v>
      </c>
      <c r="D27" s="7"/>
      <c r="E27" s="7"/>
      <c r="F27" s="7"/>
      <c r="G27" s="7"/>
      <c r="H27" s="7"/>
      <c r="I27" s="16"/>
    </row>
    <row r="28" spans="1:10" ht="13.5" x14ac:dyDescent="0.25">
      <c r="A28" s="7"/>
      <c r="B28" s="11"/>
      <c r="C28" s="7"/>
      <c r="D28" s="7"/>
      <c r="E28" s="7"/>
      <c r="F28" s="7"/>
      <c r="G28" s="7"/>
      <c r="H28" s="7"/>
      <c r="I28" s="16"/>
    </row>
    <row r="29" spans="1:10" ht="13.5" x14ac:dyDescent="0.25">
      <c r="A29" s="7"/>
      <c r="B29" s="11" t="s">
        <v>24</v>
      </c>
      <c r="C29" s="7" t="s">
        <v>34</v>
      </c>
      <c r="D29" s="7"/>
      <c r="E29" s="7"/>
      <c r="F29" s="7"/>
      <c r="G29" s="7"/>
      <c r="H29" s="7"/>
      <c r="I29" s="21">
        <f>(I24+I25)*I26</f>
        <v>37440</v>
      </c>
    </row>
    <row r="30" spans="1:10" ht="13.5" x14ac:dyDescent="0.25">
      <c r="A30" s="7"/>
      <c r="B30" s="11"/>
      <c r="C30" s="7"/>
      <c r="D30" s="7"/>
      <c r="E30" s="7"/>
      <c r="F30" s="7"/>
      <c r="G30" s="7"/>
      <c r="H30" s="7"/>
      <c r="I30" s="16"/>
    </row>
    <row r="31" spans="1:10" ht="13.5" x14ac:dyDescent="0.25">
      <c r="A31" s="7"/>
      <c r="B31" s="11" t="s">
        <v>26</v>
      </c>
      <c r="C31" s="7" t="s">
        <v>35</v>
      </c>
      <c r="D31" s="7"/>
      <c r="E31" s="7"/>
      <c r="F31" s="7"/>
      <c r="G31" s="7"/>
      <c r="H31" s="7"/>
      <c r="I31" s="12">
        <f>+H19</f>
        <v>4800</v>
      </c>
    </row>
    <row r="32" spans="1:10" ht="13.5" x14ac:dyDescent="0.25">
      <c r="A32" s="7"/>
      <c r="B32" s="11"/>
      <c r="C32" s="7"/>
      <c r="D32" s="7"/>
      <c r="E32" s="7"/>
      <c r="F32" s="7"/>
      <c r="G32" s="7"/>
      <c r="H32" s="7"/>
      <c r="I32" s="16"/>
    </row>
    <row r="33" spans="1:10" ht="13.5" x14ac:dyDescent="0.25">
      <c r="A33" s="7"/>
      <c r="B33" s="11" t="s">
        <v>36</v>
      </c>
      <c r="C33" s="7" t="s">
        <v>37</v>
      </c>
      <c r="D33" s="7"/>
      <c r="E33" s="7"/>
      <c r="F33" s="7"/>
      <c r="G33" s="7"/>
      <c r="H33" s="7"/>
      <c r="I33" s="21">
        <f>I29+I31</f>
        <v>42240</v>
      </c>
    </row>
    <row r="34" spans="1:10" ht="13.5" x14ac:dyDescent="0.25">
      <c r="A34" s="7"/>
      <c r="B34" s="11" t="s">
        <v>38</v>
      </c>
      <c r="C34" s="29" t="s">
        <v>39</v>
      </c>
      <c r="D34" s="29"/>
      <c r="E34" s="29"/>
      <c r="F34" s="29"/>
      <c r="G34" s="29"/>
      <c r="H34" s="29"/>
      <c r="I34" s="34">
        <v>0</v>
      </c>
    </row>
    <row r="35" spans="1:10" ht="13.5" x14ac:dyDescent="0.25">
      <c r="A35" s="7"/>
      <c r="B35" s="11"/>
      <c r="C35" s="7" t="s">
        <v>40</v>
      </c>
      <c r="D35" s="7"/>
      <c r="E35" s="7"/>
      <c r="F35" s="7"/>
      <c r="G35" s="7"/>
      <c r="H35" s="7"/>
      <c r="I35" s="16"/>
    </row>
    <row r="36" spans="1:10" ht="13.5" x14ac:dyDescent="0.25">
      <c r="A36" s="7"/>
      <c r="B36" s="11" t="s">
        <v>41</v>
      </c>
      <c r="C36" s="29" t="s">
        <v>42</v>
      </c>
      <c r="D36" s="29"/>
      <c r="E36" s="29"/>
      <c r="F36" s="29"/>
      <c r="G36" s="29"/>
      <c r="H36" s="29"/>
      <c r="I36" s="34"/>
    </row>
    <row r="37" spans="1:10" ht="13.5" x14ac:dyDescent="0.25">
      <c r="A37" s="7"/>
      <c r="B37" s="11"/>
      <c r="C37" s="7"/>
      <c r="D37" s="7"/>
      <c r="E37" s="7"/>
      <c r="F37" s="7"/>
      <c r="G37" s="7"/>
      <c r="H37" s="7"/>
      <c r="I37" s="16"/>
    </row>
    <row r="38" spans="1:10" ht="13.5" x14ac:dyDescent="0.25">
      <c r="A38" s="7"/>
      <c r="B38" s="11" t="s">
        <v>43</v>
      </c>
      <c r="C38" s="7" t="s">
        <v>44</v>
      </c>
      <c r="D38" s="7"/>
      <c r="E38" s="7"/>
      <c r="F38" s="7"/>
      <c r="G38" s="7"/>
      <c r="H38" s="7"/>
      <c r="I38" s="21">
        <f>SUM(I33:I37)</f>
        <v>42240</v>
      </c>
      <c r="J38" s="15" t="s">
        <v>45</v>
      </c>
    </row>
    <row r="39" spans="1:10" ht="13.5" x14ac:dyDescent="0.25">
      <c r="A39" s="9" t="s">
        <v>46</v>
      </c>
      <c r="B39" s="7"/>
      <c r="C39" s="7"/>
      <c r="D39" s="7"/>
      <c r="E39" s="7"/>
      <c r="F39" s="7"/>
      <c r="G39" s="7"/>
      <c r="H39" s="7"/>
      <c r="I39" s="7"/>
    </row>
    <row r="40" spans="1:10" ht="13.5" x14ac:dyDescent="0.25">
      <c r="A40" s="7"/>
      <c r="B40" s="7" t="s">
        <v>18</v>
      </c>
      <c r="C40" s="7" t="s">
        <v>47</v>
      </c>
      <c r="D40" s="7"/>
      <c r="E40" s="7"/>
      <c r="F40" s="7"/>
      <c r="G40" s="7"/>
      <c r="H40" s="7"/>
      <c r="I40" s="22">
        <v>55000</v>
      </c>
    </row>
    <row r="41" spans="1:10" ht="13.5" x14ac:dyDescent="0.25">
      <c r="A41" s="7"/>
      <c r="B41" s="7" t="s">
        <v>20</v>
      </c>
      <c r="C41" s="7" t="s">
        <v>48</v>
      </c>
      <c r="D41" s="7"/>
      <c r="E41" s="7"/>
      <c r="F41" s="7"/>
      <c r="G41" s="7"/>
      <c r="H41" s="7"/>
      <c r="I41" s="4"/>
    </row>
    <row r="42" spans="1:10" ht="13.5" x14ac:dyDescent="0.25">
      <c r="A42" s="7"/>
      <c r="B42" s="7"/>
      <c r="C42" s="7"/>
      <c r="D42" s="7"/>
      <c r="E42" s="7"/>
      <c r="F42" s="7"/>
      <c r="G42" s="7"/>
      <c r="H42" s="7"/>
      <c r="I42" s="17"/>
    </row>
    <row r="43" spans="1:10" ht="13.5" x14ac:dyDescent="0.25">
      <c r="A43" s="7"/>
      <c r="B43" s="7" t="s">
        <v>22</v>
      </c>
      <c r="C43" s="7" t="s">
        <v>49</v>
      </c>
      <c r="D43" s="7"/>
      <c r="E43" s="7"/>
      <c r="F43" s="7"/>
      <c r="G43" s="7"/>
      <c r="H43" s="7"/>
      <c r="I43" s="23">
        <f>I40+I41</f>
        <v>55000</v>
      </c>
      <c r="J43" s="15" t="s">
        <v>50</v>
      </c>
    </row>
    <row r="44" spans="1:10" ht="13.5" x14ac:dyDescent="0.25">
      <c r="A44" s="7"/>
      <c r="B44" s="7"/>
      <c r="C44" s="7"/>
      <c r="D44" s="7"/>
      <c r="E44" s="7"/>
      <c r="F44" s="7"/>
      <c r="G44" s="7"/>
      <c r="H44" s="7"/>
      <c r="I44" s="17"/>
      <c r="J44" s="15"/>
    </row>
    <row r="45" spans="1:10" ht="13.5" x14ac:dyDescent="0.25">
      <c r="A45" s="7"/>
      <c r="B45" s="7" t="s">
        <v>24</v>
      </c>
      <c r="C45" s="7" t="s">
        <v>51</v>
      </c>
      <c r="D45" s="7"/>
      <c r="E45" s="7"/>
      <c r="F45" s="7"/>
      <c r="G45" s="7"/>
      <c r="H45" s="7"/>
      <c r="I45" s="24">
        <f>IF(I29&lt;1,MIN(I22,I43),MIN(I22,I38,I43))</f>
        <v>42240</v>
      </c>
    </row>
    <row r="46" spans="1:10" ht="13.5" x14ac:dyDescent="0.25">
      <c r="A46" s="7"/>
      <c r="B46" s="7" t="s">
        <v>26</v>
      </c>
      <c r="C46" s="7" t="s">
        <v>52</v>
      </c>
      <c r="D46" s="7"/>
      <c r="E46" s="7"/>
      <c r="F46" s="7"/>
      <c r="G46" s="7"/>
      <c r="H46" s="7"/>
      <c r="I46" s="4">
        <v>0</v>
      </c>
    </row>
    <row r="47" spans="1:10" ht="13.5" x14ac:dyDescent="0.25">
      <c r="A47" s="7"/>
      <c r="B47" s="7" t="s">
        <v>36</v>
      </c>
      <c r="C47" s="7" t="s">
        <v>53</v>
      </c>
      <c r="D47" s="7"/>
      <c r="E47" s="7"/>
      <c r="F47" s="7"/>
      <c r="G47" s="7"/>
      <c r="H47" s="7"/>
      <c r="I47" s="24">
        <f>I45-I46</f>
        <v>42240</v>
      </c>
    </row>
    <row r="48" spans="1:10" ht="13.5" x14ac:dyDescent="0.25">
      <c r="A48" s="7"/>
      <c r="B48" s="18" t="s">
        <v>54</v>
      </c>
      <c r="C48" s="7"/>
      <c r="D48" s="7"/>
      <c r="E48" s="7"/>
      <c r="F48" s="7"/>
      <c r="G48" s="7"/>
      <c r="H48" s="7"/>
      <c r="I48" s="7"/>
      <c r="J48" s="7"/>
    </row>
    <row r="49" spans="1:9" ht="13.5" x14ac:dyDescent="0.25">
      <c r="A49" s="7"/>
      <c r="B49" s="7"/>
      <c r="C49" s="7"/>
      <c r="D49" s="7"/>
      <c r="E49" s="7"/>
      <c r="F49" s="7"/>
      <c r="G49" s="7"/>
      <c r="H49" s="7"/>
    </row>
    <row r="50" spans="1:9" ht="13.5" x14ac:dyDescent="0.25">
      <c r="A50" s="7" t="s">
        <v>55</v>
      </c>
      <c r="B50" s="4"/>
      <c r="C50" s="4"/>
      <c r="D50" s="19"/>
      <c r="E50" s="4"/>
      <c r="F50" s="7" t="s">
        <v>3</v>
      </c>
      <c r="G50" s="4"/>
      <c r="H50" s="4"/>
      <c r="I50" s="19"/>
    </row>
  </sheetData>
  <sheetProtection algorithmName="SHA-512" hashValue="LP1BpdjBBeq2BQ9Kh8xIbV3GIEochhCy5du/le6aou9tJRJdWEw7lG+AYODC4FPo5VPbC4IB/qOY6r1K/39DjQ==" saltValue="TU+CMt7OCR4mQZAxx8pUWw==" spinCount="100000" sheet="1" objects="1" scenarios="1" selectLockedCells="1" selectUnlockedCells="1"/>
  <pageMargins left="0.5" right="0.5" top="1" bottom="1" header="0.5" footer="0.5"/>
  <pageSetup scale="90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50"/>
  <sheetViews>
    <sheetView zoomScale="125" zoomScaleNormal="125" workbookViewId="0">
      <selection activeCell="K22" sqref="K22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8.85546875" style="1"/>
    <col min="4" max="4" width="14" style="1" customWidth="1"/>
    <col min="5" max="7" width="8.85546875" style="1"/>
    <col min="8" max="8" width="14" style="1" customWidth="1"/>
    <col min="9" max="9" width="12.42578125" style="1" customWidth="1"/>
    <col min="10" max="10" width="5.42578125" style="1" customWidth="1"/>
    <col min="11" max="16384" width="8.85546875" style="1"/>
  </cols>
  <sheetData>
    <row r="1" spans="1:10" ht="15.75" x14ac:dyDescent="0.25">
      <c r="C1" s="2" t="s">
        <v>61</v>
      </c>
      <c r="D1" s="2"/>
      <c r="E1" s="2"/>
      <c r="F1" s="2"/>
      <c r="G1" s="2"/>
    </row>
    <row r="2" spans="1:10" s="2" customFormat="1" ht="15.75" x14ac:dyDescent="0.25">
      <c r="D2" s="2" t="s">
        <v>1</v>
      </c>
      <c r="E2" s="27">
        <v>2025</v>
      </c>
    </row>
    <row r="4" spans="1:10" ht="13.5" x14ac:dyDescent="0.25">
      <c r="A4" s="3" t="s">
        <v>2</v>
      </c>
      <c r="B4" s="4"/>
      <c r="C4" s="4"/>
      <c r="D4" s="4"/>
      <c r="E4" s="4"/>
      <c r="F4" s="5" t="s">
        <v>3</v>
      </c>
      <c r="G4" s="6"/>
      <c r="H4" s="4"/>
      <c r="I4" s="4"/>
      <c r="J4" s="7"/>
    </row>
    <row r="5" spans="1:10" s="32" customFormat="1" ht="13.5" x14ac:dyDescent="0.25">
      <c r="A5" s="28" t="s">
        <v>59</v>
      </c>
      <c r="B5" s="29"/>
      <c r="C5" s="29"/>
      <c r="D5" s="29"/>
      <c r="E5" s="29"/>
      <c r="F5" s="30"/>
      <c r="G5" s="31"/>
      <c r="H5" s="29"/>
      <c r="I5" s="29"/>
      <c r="J5" s="29"/>
    </row>
    <row r="6" spans="1:10" ht="13.5" x14ac:dyDescent="0.2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ht="13.5" x14ac:dyDescent="0.25">
      <c r="A7" s="7" t="s">
        <v>58</v>
      </c>
      <c r="B7" s="7" t="s">
        <v>5</v>
      </c>
      <c r="C7" s="7"/>
      <c r="D7" s="4"/>
      <c r="E7" s="7"/>
      <c r="F7" s="7"/>
      <c r="G7" s="7"/>
      <c r="H7" s="7"/>
      <c r="I7" s="7"/>
      <c r="J7" s="7"/>
    </row>
    <row r="8" spans="1:10" ht="13.5" x14ac:dyDescent="0.25">
      <c r="A8" s="7"/>
      <c r="B8" s="7" t="s">
        <v>6</v>
      </c>
      <c r="C8" s="7"/>
      <c r="D8" s="4"/>
      <c r="E8" s="7"/>
      <c r="F8" s="7"/>
      <c r="G8" s="7"/>
      <c r="H8" s="7"/>
      <c r="I8" s="7"/>
      <c r="J8" s="7"/>
    </row>
    <row r="9" spans="1:10" ht="14.25" thickBot="1" x14ac:dyDescent="0.3">
      <c r="A9" s="7"/>
      <c r="B9" s="7" t="s">
        <v>7</v>
      </c>
      <c r="C9" s="7"/>
      <c r="D9" s="7"/>
      <c r="E9" s="7" t="s">
        <v>8</v>
      </c>
      <c r="F9" s="7"/>
      <c r="G9" s="7"/>
      <c r="H9" s="7"/>
      <c r="I9" s="7"/>
      <c r="J9" s="7"/>
    </row>
    <row r="10" spans="1:10" ht="27.75" thickBot="1" x14ac:dyDescent="0.3">
      <c r="A10" s="9" t="s">
        <v>9</v>
      </c>
      <c r="B10" s="7"/>
      <c r="C10" s="7"/>
      <c r="D10" s="7"/>
      <c r="E10" s="7"/>
      <c r="F10" s="26" t="s">
        <v>57</v>
      </c>
      <c r="G10" s="7"/>
      <c r="H10" s="7"/>
      <c r="I10" s="7"/>
      <c r="J10" s="7"/>
    </row>
    <row r="11" spans="1:10" ht="13.5" x14ac:dyDescent="0.25">
      <c r="A11" s="7"/>
      <c r="B11" s="29" t="s">
        <v>10</v>
      </c>
      <c r="C11" s="33">
        <v>12</v>
      </c>
      <c r="D11" s="29" t="s">
        <v>11</v>
      </c>
      <c r="E11" s="29"/>
      <c r="F11" s="33">
        <v>1800</v>
      </c>
      <c r="G11" s="7" t="s">
        <v>12</v>
      </c>
      <c r="H11" s="7"/>
      <c r="I11" s="7"/>
    </row>
    <row r="12" spans="1:10" ht="13.5" x14ac:dyDescent="0.25">
      <c r="A12" s="7"/>
      <c r="B12" s="7" t="s">
        <v>13</v>
      </c>
      <c r="C12" s="10">
        <v>0</v>
      </c>
      <c r="D12" s="7" t="s">
        <v>11</v>
      </c>
      <c r="E12" s="7"/>
      <c r="F12" s="4">
        <v>0</v>
      </c>
      <c r="G12" s="7" t="s">
        <v>14</v>
      </c>
      <c r="H12" s="7"/>
      <c r="I12" s="7"/>
    </row>
    <row r="13" spans="1:10" ht="13.5" x14ac:dyDescent="0.25">
      <c r="A13" s="9" t="s">
        <v>15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3.5" x14ac:dyDescent="0.25">
      <c r="A14" s="7"/>
      <c r="B14" s="7" t="s">
        <v>16</v>
      </c>
      <c r="C14" s="7"/>
      <c r="D14" s="7"/>
      <c r="E14" s="7"/>
      <c r="F14" s="7"/>
      <c r="G14" s="4">
        <f>C11+C12</f>
        <v>12</v>
      </c>
      <c r="H14" s="7"/>
      <c r="I14" s="7"/>
      <c r="J14" s="7"/>
    </row>
    <row r="15" spans="1:10" ht="13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3.5" x14ac:dyDescent="0.25">
      <c r="A16" s="9" t="s">
        <v>17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3.5" x14ac:dyDescent="0.25">
      <c r="A17" s="7"/>
      <c r="B17" s="11" t="s">
        <v>18</v>
      </c>
      <c r="C17" s="7" t="s">
        <v>19</v>
      </c>
      <c r="D17" s="7"/>
      <c r="E17" s="7"/>
      <c r="F17" s="7"/>
      <c r="G17" s="4"/>
      <c r="H17" s="34">
        <v>0</v>
      </c>
      <c r="J17" s="7"/>
    </row>
    <row r="18" spans="1:10" ht="13.5" x14ac:dyDescent="0.25">
      <c r="A18" s="7"/>
      <c r="B18" s="11" t="s">
        <v>20</v>
      </c>
      <c r="C18" s="7" t="s">
        <v>21</v>
      </c>
      <c r="D18" s="7"/>
      <c r="E18" s="7" t="s">
        <v>56</v>
      </c>
      <c r="F18" s="7"/>
      <c r="G18" s="4"/>
      <c r="H18" s="25">
        <f>(C11*F11)+(C12*F12)</f>
        <v>21600</v>
      </c>
      <c r="J18" s="7"/>
    </row>
    <row r="19" spans="1:10" ht="13.5" x14ac:dyDescent="0.25">
      <c r="A19" s="7"/>
      <c r="B19" s="11" t="s">
        <v>22</v>
      </c>
      <c r="C19" s="7" t="s">
        <v>23</v>
      </c>
      <c r="D19" s="7"/>
      <c r="E19" s="7"/>
      <c r="F19" s="7"/>
      <c r="G19" s="4"/>
      <c r="H19" s="35">
        <v>4800</v>
      </c>
      <c r="J19" s="7"/>
    </row>
    <row r="20" spans="1:10" ht="13.5" x14ac:dyDescent="0.25">
      <c r="A20" s="7"/>
      <c r="B20" s="11" t="s">
        <v>24</v>
      </c>
      <c r="C20" s="7" t="s">
        <v>25</v>
      </c>
      <c r="D20" s="7"/>
      <c r="E20" s="7"/>
      <c r="F20" s="7"/>
      <c r="G20" s="4"/>
      <c r="H20" s="34">
        <v>4800</v>
      </c>
      <c r="J20" s="7"/>
    </row>
    <row r="21" spans="1:10" ht="13.5" x14ac:dyDescent="0.25">
      <c r="A21" s="7"/>
      <c r="B21" s="11" t="s">
        <v>26</v>
      </c>
      <c r="C21" s="7" t="s">
        <v>27</v>
      </c>
      <c r="D21" s="7"/>
      <c r="E21" s="7"/>
      <c r="F21" s="7"/>
      <c r="G21" s="4"/>
      <c r="H21" s="34">
        <v>0</v>
      </c>
    </row>
    <row r="22" spans="1:10" ht="13.5" x14ac:dyDescent="0.25">
      <c r="A22" s="7"/>
      <c r="B22" s="11"/>
      <c r="C22" s="7"/>
      <c r="D22" s="7"/>
      <c r="E22" s="7"/>
      <c r="F22" s="7"/>
      <c r="G22" s="7"/>
      <c r="H22" s="14"/>
      <c r="I22" s="20">
        <f>H17+H18+H19+H20+H21</f>
        <v>31200</v>
      </c>
      <c r="J22" s="15" t="s">
        <v>28</v>
      </c>
    </row>
    <row r="23" spans="1:10" ht="13.5" x14ac:dyDescent="0.25">
      <c r="A23" s="9" t="s">
        <v>29</v>
      </c>
      <c r="B23" s="7"/>
      <c r="C23" s="7"/>
      <c r="D23" s="7"/>
      <c r="E23" s="7"/>
      <c r="F23" s="7"/>
      <c r="G23" s="7"/>
      <c r="H23" s="7"/>
      <c r="I23" s="7"/>
    </row>
    <row r="24" spans="1:10" ht="13.5" x14ac:dyDescent="0.25">
      <c r="A24" s="7"/>
      <c r="B24" s="11" t="s">
        <v>18</v>
      </c>
      <c r="C24" s="7" t="s">
        <v>30</v>
      </c>
      <c r="D24" s="7"/>
      <c r="E24" s="7"/>
      <c r="F24" s="7"/>
      <c r="G24" s="7"/>
      <c r="H24" s="7"/>
      <c r="I24" s="12">
        <v>0</v>
      </c>
    </row>
    <row r="25" spans="1:10" ht="13.5" x14ac:dyDescent="0.25">
      <c r="A25" s="7"/>
      <c r="B25" s="11" t="s">
        <v>20</v>
      </c>
      <c r="C25" s="7" t="s">
        <v>31</v>
      </c>
      <c r="D25" s="7"/>
      <c r="E25" s="7"/>
      <c r="F25" s="7"/>
      <c r="G25" s="7"/>
      <c r="H25" s="7"/>
      <c r="I25" s="12">
        <f>I24*0.2</f>
        <v>0</v>
      </c>
    </row>
    <row r="26" spans="1:10" ht="13.5" x14ac:dyDescent="0.25">
      <c r="A26" s="7"/>
      <c r="B26" s="11" t="s">
        <v>22</v>
      </c>
      <c r="C26" s="7" t="s">
        <v>32</v>
      </c>
      <c r="D26" s="7"/>
      <c r="E26" s="7"/>
      <c r="F26" s="7"/>
      <c r="G26" s="7"/>
      <c r="H26" s="7"/>
      <c r="I26" s="21">
        <f>C12</f>
        <v>0</v>
      </c>
    </row>
    <row r="27" spans="1:10" ht="13.5" x14ac:dyDescent="0.25">
      <c r="A27" s="7"/>
      <c r="B27" s="11"/>
      <c r="C27" s="7" t="s">
        <v>33</v>
      </c>
      <c r="D27" s="7"/>
      <c r="E27" s="7"/>
      <c r="F27" s="7"/>
      <c r="G27" s="7"/>
      <c r="H27" s="7"/>
      <c r="I27" s="16"/>
    </row>
    <row r="28" spans="1:10" ht="13.5" x14ac:dyDescent="0.25">
      <c r="A28" s="7"/>
      <c r="B28" s="11"/>
      <c r="C28" s="7"/>
      <c r="D28" s="7"/>
      <c r="E28" s="7"/>
      <c r="F28" s="7"/>
      <c r="G28" s="7"/>
      <c r="H28" s="7"/>
      <c r="I28" s="16"/>
    </row>
    <row r="29" spans="1:10" ht="13.5" x14ac:dyDescent="0.25">
      <c r="A29" s="7"/>
      <c r="B29" s="11" t="s">
        <v>24</v>
      </c>
      <c r="C29" s="7" t="s">
        <v>34</v>
      </c>
      <c r="D29" s="7"/>
      <c r="E29" s="7"/>
      <c r="F29" s="7"/>
      <c r="G29" s="7"/>
      <c r="H29" s="7"/>
      <c r="I29" s="21">
        <f>(I24+I25)*I26</f>
        <v>0</v>
      </c>
    </row>
    <row r="30" spans="1:10" ht="13.5" x14ac:dyDescent="0.25">
      <c r="A30" s="7"/>
      <c r="B30" s="11"/>
      <c r="C30" s="7"/>
      <c r="D30" s="7"/>
      <c r="E30" s="7"/>
      <c r="F30" s="7"/>
      <c r="G30" s="7"/>
      <c r="H30" s="7"/>
      <c r="I30" s="16"/>
    </row>
    <row r="31" spans="1:10" ht="13.5" x14ac:dyDescent="0.25">
      <c r="A31" s="7"/>
      <c r="B31" s="11" t="s">
        <v>26</v>
      </c>
      <c r="C31" s="7" t="s">
        <v>35</v>
      </c>
      <c r="D31" s="7"/>
      <c r="E31" s="7"/>
      <c r="F31" s="7"/>
      <c r="G31" s="7"/>
      <c r="H31" s="7"/>
      <c r="I31" s="12">
        <f>+H19</f>
        <v>4800</v>
      </c>
    </row>
    <row r="32" spans="1:10" ht="13.5" x14ac:dyDescent="0.25">
      <c r="A32" s="7"/>
      <c r="B32" s="11"/>
      <c r="C32" s="7"/>
      <c r="D32" s="7"/>
      <c r="E32" s="7"/>
      <c r="F32" s="7"/>
      <c r="G32" s="7"/>
      <c r="H32" s="7"/>
      <c r="I32" s="16"/>
    </row>
    <row r="33" spans="1:10" ht="13.5" x14ac:dyDescent="0.25">
      <c r="A33" s="7"/>
      <c r="B33" s="11" t="s">
        <v>36</v>
      </c>
      <c r="C33" s="7" t="s">
        <v>37</v>
      </c>
      <c r="D33" s="7"/>
      <c r="E33" s="7"/>
      <c r="F33" s="7"/>
      <c r="G33" s="7"/>
      <c r="H33" s="7"/>
      <c r="I33" s="21">
        <f>I29+I31</f>
        <v>4800</v>
      </c>
    </row>
    <row r="34" spans="1:10" ht="13.5" x14ac:dyDescent="0.25">
      <c r="A34" s="7"/>
      <c r="B34" s="11" t="s">
        <v>38</v>
      </c>
      <c r="C34" s="7" t="s">
        <v>39</v>
      </c>
      <c r="D34" s="7"/>
      <c r="E34" s="7"/>
      <c r="F34" s="7"/>
      <c r="G34" s="7"/>
      <c r="H34" s="7"/>
      <c r="I34" s="12">
        <v>0</v>
      </c>
    </row>
    <row r="35" spans="1:10" ht="13.5" x14ac:dyDescent="0.25">
      <c r="A35" s="7"/>
      <c r="B35" s="11"/>
      <c r="C35" s="7" t="s">
        <v>40</v>
      </c>
      <c r="D35" s="7"/>
      <c r="E35" s="7"/>
      <c r="F35" s="7"/>
      <c r="G35" s="7"/>
      <c r="H35" s="7"/>
      <c r="I35" s="16"/>
    </row>
    <row r="36" spans="1:10" ht="13.5" x14ac:dyDescent="0.25">
      <c r="A36" s="7"/>
      <c r="B36" s="11" t="s">
        <v>41</v>
      </c>
      <c r="C36" s="7" t="s">
        <v>42</v>
      </c>
      <c r="D36" s="7"/>
      <c r="E36" s="7"/>
      <c r="F36" s="7"/>
      <c r="G36" s="7"/>
      <c r="H36" s="7"/>
      <c r="I36" s="12"/>
    </row>
    <row r="37" spans="1:10" ht="13.5" x14ac:dyDescent="0.25">
      <c r="A37" s="7"/>
      <c r="B37" s="11"/>
      <c r="C37" s="7"/>
      <c r="D37" s="7"/>
      <c r="E37" s="7"/>
      <c r="F37" s="7"/>
      <c r="G37" s="7"/>
      <c r="H37" s="7"/>
      <c r="I37" s="16"/>
    </row>
    <row r="38" spans="1:10" ht="13.5" x14ac:dyDescent="0.25">
      <c r="A38" s="7"/>
      <c r="B38" s="11" t="s">
        <v>43</v>
      </c>
      <c r="C38" s="7" t="s">
        <v>44</v>
      </c>
      <c r="D38" s="7"/>
      <c r="E38" s="7"/>
      <c r="F38" s="7"/>
      <c r="G38" s="7"/>
      <c r="H38" s="7"/>
      <c r="I38" s="21">
        <f>SUM(I33:I37)</f>
        <v>4800</v>
      </c>
      <c r="J38" s="15" t="s">
        <v>45</v>
      </c>
    </row>
    <row r="39" spans="1:10" ht="13.5" x14ac:dyDescent="0.25">
      <c r="A39" s="9" t="s">
        <v>46</v>
      </c>
      <c r="B39" s="7"/>
      <c r="C39" s="7"/>
      <c r="D39" s="7"/>
      <c r="E39" s="7"/>
      <c r="F39" s="7"/>
      <c r="G39" s="7"/>
      <c r="H39" s="7"/>
      <c r="I39" s="7"/>
    </row>
    <row r="40" spans="1:10" ht="13.5" x14ac:dyDescent="0.25">
      <c r="A40" s="7"/>
      <c r="B40" s="7" t="s">
        <v>18</v>
      </c>
      <c r="C40" s="7" t="s">
        <v>47</v>
      </c>
      <c r="D40" s="7"/>
      <c r="E40" s="7"/>
      <c r="F40" s="7"/>
      <c r="G40" s="7"/>
      <c r="H40" s="7"/>
      <c r="I40" s="22">
        <v>55000</v>
      </c>
    </row>
    <row r="41" spans="1:10" ht="13.5" x14ac:dyDescent="0.25">
      <c r="A41" s="7"/>
      <c r="B41" s="7" t="s">
        <v>20</v>
      </c>
      <c r="C41" s="7" t="s">
        <v>48</v>
      </c>
      <c r="D41" s="7"/>
      <c r="E41" s="7"/>
      <c r="F41" s="7"/>
      <c r="G41" s="7"/>
      <c r="H41" s="7"/>
      <c r="I41" s="4"/>
    </row>
    <row r="42" spans="1:10" ht="13.5" x14ac:dyDescent="0.25">
      <c r="A42" s="7"/>
      <c r="B42" s="7"/>
      <c r="C42" s="7"/>
      <c r="D42" s="7"/>
      <c r="E42" s="7"/>
      <c r="F42" s="7"/>
      <c r="G42" s="7"/>
      <c r="H42" s="7"/>
      <c r="I42" s="17"/>
    </row>
    <row r="43" spans="1:10" ht="13.5" x14ac:dyDescent="0.25">
      <c r="A43" s="7"/>
      <c r="B43" s="7" t="s">
        <v>22</v>
      </c>
      <c r="C43" s="7" t="s">
        <v>49</v>
      </c>
      <c r="D43" s="7"/>
      <c r="E43" s="7"/>
      <c r="F43" s="7"/>
      <c r="G43" s="7"/>
      <c r="H43" s="7"/>
      <c r="I43" s="23">
        <f>I40+I41</f>
        <v>55000</v>
      </c>
      <c r="J43" s="15" t="s">
        <v>50</v>
      </c>
    </row>
    <row r="44" spans="1:10" ht="13.5" x14ac:dyDescent="0.25">
      <c r="A44" s="7"/>
      <c r="B44" s="7"/>
      <c r="C44" s="7"/>
      <c r="D44" s="7"/>
      <c r="E44" s="7"/>
      <c r="F44" s="7"/>
      <c r="G44" s="7"/>
      <c r="H44" s="7"/>
      <c r="I44" s="17"/>
      <c r="J44" s="15"/>
    </row>
    <row r="45" spans="1:10" ht="13.5" x14ac:dyDescent="0.25">
      <c r="A45" s="7"/>
      <c r="B45" s="7" t="s">
        <v>24</v>
      </c>
      <c r="C45" s="7" t="s">
        <v>51</v>
      </c>
      <c r="D45" s="7"/>
      <c r="E45" s="7"/>
      <c r="F45" s="7"/>
      <c r="G45" s="7"/>
      <c r="H45" s="7"/>
      <c r="I45" s="24">
        <f>IF(I29&lt;1,MIN(I22,I43),MIN(I22,I38,I43))</f>
        <v>31200</v>
      </c>
    </row>
    <row r="46" spans="1:10" ht="13.5" x14ac:dyDescent="0.25">
      <c r="A46" s="7"/>
      <c r="B46" s="7" t="s">
        <v>26</v>
      </c>
      <c r="C46" s="7" t="s">
        <v>52</v>
      </c>
      <c r="D46" s="7"/>
      <c r="E46" s="7"/>
      <c r="F46" s="7"/>
      <c r="G46" s="7"/>
      <c r="H46" s="7"/>
      <c r="I46" s="4">
        <v>0</v>
      </c>
    </row>
    <row r="47" spans="1:10" ht="13.5" x14ac:dyDescent="0.25">
      <c r="A47" s="7"/>
      <c r="B47" s="7" t="s">
        <v>36</v>
      </c>
      <c r="C47" s="7" t="s">
        <v>53</v>
      </c>
      <c r="D47" s="7"/>
      <c r="E47" s="7"/>
      <c r="F47" s="7"/>
      <c r="G47" s="7"/>
      <c r="H47" s="7"/>
      <c r="I47" s="24">
        <f>I45-I46</f>
        <v>31200</v>
      </c>
    </row>
    <row r="48" spans="1:10" ht="13.5" x14ac:dyDescent="0.25">
      <c r="A48" s="7"/>
      <c r="B48" s="18" t="s">
        <v>54</v>
      </c>
      <c r="C48" s="7"/>
      <c r="D48" s="7"/>
      <c r="E48" s="7"/>
      <c r="F48" s="7"/>
      <c r="G48" s="7"/>
      <c r="H48" s="7"/>
      <c r="I48" s="7"/>
      <c r="J48" s="7"/>
    </row>
    <row r="49" spans="1:9" ht="13.5" x14ac:dyDescent="0.25">
      <c r="A49" s="7"/>
      <c r="B49" s="7"/>
      <c r="C49" s="7"/>
      <c r="D49" s="7"/>
      <c r="E49" s="7"/>
      <c r="F49" s="7"/>
      <c r="G49" s="7"/>
      <c r="H49" s="7"/>
    </row>
    <row r="50" spans="1:9" ht="13.5" x14ac:dyDescent="0.25">
      <c r="A50" s="7" t="s">
        <v>55</v>
      </c>
      <c r="B50" s="4"/>
      <c r="C50" s="4"/>
      <c r="D50" s="19"/>
      <c r="E50" s="4"/>
      <c r="F50" s="7" t="s">
        <v>3</v>
      </c>
      <c r="G50" s="4"/>
      <c r="H50" s="4"/>
      <c r="I50" s="19"/>
    </row>
  </sheetData>
  <sheetProtection algorithmName="SHA-512" hashValue="5wwyKv3WBMPtA6TU9Re/jv2dOy78WNaGplI8tjLPsOroCrK8fshlYpw4bumuc4o0SsMRZd4WP7AySHsWqq9C/w==" saltValue="0lueV17NdaPsGXGklyEFxw==" spinCount="100000" sheet="1" objects="1" scenarios="1" selectLockedCells="1" selectUnlockedCells="1"/>
  <pageMargins left="0.75" right="0.75" top="1" bottom="1" header="0.5" footer="0.5"/>
  <pageSetup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9"/>
  <sheetViews>
    <sheetView zoomScale="125" zoomScaleNormal="125" workbookViewId="0">
      <selection activeCell="C10" sqref="C10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8.85546875" style="1"/>
    <col min="4" max="4" width="14" style="1" customWidth="1"/>
    <col min="5" max="7" width="8.85546875" style="1"/>
    <col min="8" max="8" width="14" style="1" customWidth="1"/>
    <col min="9" max="9" width="12.42578125" style="1" customWidth="1"/>
    <col min="10" max="10" width="5.42578125" style="1" customWidth="1"/>
    <col min="11" max="16384" width="8.85546875" style="1"/>
  </cols>
  <sheetData>
    <row r="1" spans="1:10" ht="15.75" x14ac:dyDescent="0.25">
      <c r="C1" s="2" t="s">
        <v>0</v>
      </c>
      <c r="D1" s="2"/>
      <c r="E1" s="2"/>
      <c r="F1" s="2"/>
      <c r="G1" s="2"/>
    </row>
    <row r="2" spans="1:10" s="2" customFormat="1" ht="15.75" x14ac:dyDescent="0.25">
      <c r="D2" s="2" t="s">
        <v>1</v>
      </c>
      <c r="E2" s="27">
        <v>2014</v>
      </c>
    </row>
    <row r="4" spans="1:10" ht="13.5" x14ac:dyDescent="0.25">
      <c r="A4" s="3" t="s">
        <v>2</v>
      </c>
      <c r="B4" s="4"/>
      <c r="C4" s="4"/>
      <c r="D4" s="4"/>
      <c r="E4" s="4"/>
      <c r="F4" s="5" t="s">
        <v>3</v>
      </c>
      <c r="G4" s="6"/>
      <c r="H4" s="4"/>
      <c r="I4" s="4"/>
      <c r="J4" s="7"/>
    </row>
    <row r="5" spans="1:10" ht="13.5" x14ac:dyDescent="0.25">
      <c r="A5" s="8" t="s">
        <v>4</v>
      </c>
      <c r="B5" s="7"/>
      <c r="C5" s="7"/>
      <c r="D5" s="7"/>
      <c r="E5" s="7"/>
      <c r="F5" s="7"/>
      <c r="G5" s="7"/>
      <c r="H5" s="7"/>
      <c r="I5" s="7"/>
      <c r="J5" s="7"/>
    </row>
    <row r="6" spans="1:10" ht="13.5" x14ac:dyDescent="0.25">
      <c r="A6" s="7"/>
      <c r="B6" s="7" t="s">
        <v>5</v>
      </c>
      <c r="C6" s="7"/>
      <c r="D6" s="4"/>
      <c r="E6" s="7"/>
      <c r="F6" s="7"/>
      <c r="G6" s="7"/>
      <c r="H6" s="7"/>
      <c r="I6" s="7"/>
      <c r="J6" s="7"/>
    </row>
    <row r="7" spans="1:10" ht="13.5" x14ac:dyDescent="0.25">
      <c r="A7" s="7"/>
      <c r="B7" s="7" t="s">
        <v>6</v>
      </c>
      <c r="C7" s="7"/>
      <c r="D7" s="4"/>
      <c r="E7" s="7"/>
      <c r="F7" s="7"/>
      <c r="G7" s="7"/>
      <c r="H7" s="7"/>
      <c r="I7" s="7"/>
      <c r="J7" s="7"/>
    </row>
    <row r="8" spans="1:10" ht="14.25" thickBot="1" x14ac:dyDescent="0.3">
      <c r="A8" s="7"/>
      <c r="B8" s="7" t="s">
        <v>7</v>
      </c>
      <c r="C8" s="7"/>
      <c r="D8" s="7"/>
      <c r="E8" s="7" t="s">
        <v>8</v>
      </c>
      <c r="F8" s="7"/>
      <c r="G8" s="7"/>
      <c r="H8" s="7"/>
      <c r="I8" s="7"/>
      <c r="J8" s="7"/>
    </row>
    <row r="9" spans="1:10" ht="27.75" thickBot="1" x14ac:dyDescent="0.3">
      <c r="A9" s="9" t="s">
        <v>9</v>
      </c>
      <c r="B9" s="7"/>
      <c r="C9" s="7"/>
      <c r="D9" s="7"/>
      <c r="E9" s="7"/>
      <c r="F9" s="26" t="s">
        <v>57</v>
      </c>
      <c r="G9" s="7"/>
      <c r="H9" s="7"/>
      <c r="I9" s="7"/>
      <c r="J9" s="7"/>
    </row>
    <row r="10" spans="1:10" ht="13.5" x14ac:dyDescent="0.25">
      <c r="A10" s="7"/>
      <c r="B10" s="7" t="s">
        <v>10</v>
      </c>
      <c r="C10" s="4">
        <v>0</v>
      </c>
      <c r="D10" s="7" t="s">
        <v>11</v>
      </c>
      <c r="E10" s="7"/>
      <c r="F10" s="4">
        <v>0</v>
      </c>
      <c r="G10" s="7" t="s">
        <v>12</v>
      </c>
      <c r="H10" s="7"/>
      <c r="I10" s="7"/>
    </row>
    <row r="11" spans="1:10" ht="13.5" x14ac:dyDescent="0.25">
      <c r="A11" s="7"/>
      <c r="B11" s="7" t="s">
        <v>13</v>
      </c>
      <c r="C11" s="10">
        <v>0</v>
      </c>
      <c r="D11" s="7" t="s">
        <v>11</v>
      </c>
      <c r="E11" s="7"/>
      <c r="F11" s="4">
        <v>0</v>
      </c>
      <c r="G11" s="7" t="s">
        <v>14</v>
      </c>
      <c r="H11" s="7"/>
      <c r="I11" s="7"/>
    </row>
    <row r="12" spans="1:10" ht="13.5" x14ac:dyDescent="0.25">
      <c r="A12" s="9" t="s">
        <v>15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3.5" x14ac:dyDescent="0.25">
      <c r="A13" s="7"/>
      <c r="B13" s="7" t="s">
        <v>16</v>
      </c>
      <c r="C13" s="7"/>
      <c r="D13" s="7"/>
      <c r="E13" s="7"/>
      <c r="F13" s="7"/>
      <c r="G13" s="4">
        <f>C10+C11</f>
        <v>0</v>
      </c>
      <c r="H13" s="7"/>
      <c r="I13" s="7"/>
      <c r="J13" s="7"/>
    </row>
    <row r="14" spans="1:10" ht="13.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ht="13.5" x14ac:dyDescent="0.25">
      <c r="A15" s="9" t="s">
        <v>17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3.5" x14ac:dyDescent="0.25">
      <c r="A16" s="7"/>
      <c r="B16" s="11" t="s">
        <v>18</v>
      </c>
      <c r="C16" s="7" t="s">
        <v>19</v>
      </c>
      <c r="D16" s="7"/>
      <c r="E16" s="7"/>
      <c r="F16" s="7"/>
      <c r="G16" s="4"/>
      <c r="H16" s="12">
        <v>0</v>
      </c>
      <c r="J16" s="7"/>
    </row>
    <row r="17" spans="1:10" ht="13.5" x14ac:dyDescent="0.25">
      <c r="A17" s="7"/>
      <c r="B17" s="11" t="s">
        <v>20</v>
      </c>
      <c r="C17" s="7" t="s">
        <v>21</v>
      </c>
      <c r="D17" s="7"/>
      <c r="E17" s="7" t="s">
        <v>56</v>
      </c>
      <c r="F17" s="7"/>
      <c r="G17" s="4"/>
      <c r="H17" s="25">
        <f>(C10*F10)+(C11*F11)</f>
        <v>0</v>
      </c>
      <c r="J17" s="7"/>
    </row>
    <row r="18" spans="1:10" ht="13.5" x14ac:dyDescent="0.25">
      <c r="A18" s="7"/>
      <c r="B18" s="11" t="s">
        <v>22</v>
      </c>
      <c r="C18" s="7" t="s">
        <v>23</v>
      </c>
      <c r="D18" s="7"/>
      <c r="E18" s="7"/>
      <c r="F18" s="7"/>
      <c r="G18" s="4"/>
      <c r="H18" s="13">
        <v>0</v>
      </c>
      <c r="J18" s="7"/>
    </row>
    <row r="19" spans="1:10" ht="13.5" x14ac:dyDescent="0.25">
      <c r="A19" s="7"/>
      <c r="B19" s="11" t="s">
        <v>24</v>
      </c>
      <c r="C19" s="7" t="s">
        <v>25</v>
      </c>
      <c r="D19" s="7"/>
      <c r="E19" s="7"/>
      <c r="F19" s="7"/>
      <c r="G19" s="4"/>
      <c r="H19" s="12">
        <v>0</v>
      </c>
      <c r="J19" s="7"/>
    </row>
    <row r="20" spans="1:10" ht="13.5" x14ac:dyDescent="0.25">
      <c r="A20" s="7"/>
      <c r="B20" s="11" t="s">
        <v>26</v>
      </c>
      <c r="C20" s="7" t="s">
        <v>27</v>
      </c>
      <c r="D20" s="7"/>
      <c r="E20" s="7"/>
      <c r="F20" s="7"/>
      <c r="G20" s="4"/>
      <c r="H20" s="12">
        <v>0</v>
      </c>
    </row>
    <row r="21" spans="1:10" ht="13.5" x14ac:dyDescent="0.25">
      <c r="A21" s="7"/>
      <c r="B21" s="11"/>
      <c r="C21" s="7"/>
      <c r="D21" s="7"/>
      <c r="E21" s="7"/>
      <c r="F21" s="7"/>
      <c r="G21" s="7"/>
      <c r="H21" s="14"/>
      <c r="I21" s="20">
        <f>H16+H17+H18+H19+H20</f>
        <v>0</v>
      </c>
      <c r="J21" s="15" t="s">
        <v>28</v>
      </c>
    </row>
    <row r="22" spans="1:10" ht="13.5" x14ac:dyDescent="0.25">
      <c r="A22" s="9" t="s">
        <v>29</v>
      </c>
      <c r="B22" s="7"/>
      <c r="C22" s="7"/>
      <c r="D22" s="7"/>
      <c r="E22" s="7"/>
      <c r="F22" s="7"/>
      <c r="G22" s="7"/>
      <c r="H22" s="7"/>
      <c r="I22" s="7"/>
    </row>
    <row r="23" spans="1:10" ht="13.5" x14ac:dyDescent="0.25">
      <c r="A23" s="7"/>
      <c r="B23" s="11" t="s">
        <v>18</v>
      </c>
      <c r="C23" s="7" t="s">
        <v>30</v>
      </c>
      <c r="D23" s="7"/>
      <c r="E23" s="7"/>
      <c r="F23" s="7"/>
      <c r="G23" s="7"/>
      <c r="H23" s="7"/>
      <c r="I23" s="12">
        <v>0</v>
      </c>
    </row>
    <row r="24" spans="1:10" ht="13.5" x14ac:dyDescent="0.25">
      <c r="A24" s="7"/>
      <c r="B24" s="11" t="s">
        <v>20</v>
      </c>
      <c r="C24" s="7" t="s">
        <v>31</v>
      </c>
      <c r="D24" s="7"/>
      <c r="E24" s="7"/>
      <c r="F24" s="7"/>
      <c r="G24" s="7"/>
      <c r="H24" s="7"/>
      <c r="I24" s="12">
        <f>I23*0.2</f>
        <v>0</v>
      </c>
    </row>
    <row r="25" spans="1:10" ht="13.5" x14ac:dyDescent="0.25">
      <c r="A25" s="7"/>
      <c r="B25" s="11" t="s">
        <v>22</v>
      </c>
      <c r="C25" s="7" t="s">
        <v>32</v>
      </c>
      <c r="D25" s="7"/>
      <c r="E25" s="7"/>
      <c r="F25" s="7"/>
      <c r="G25" s="7"/>
      <c r="H25" s="7"/>
      <c r="I25" s="21">
        <f>C11</f>
        <v>0</v>
      </c>
    </row>
    <row r="26" spans="1:10" ht="13.5" x14ac:dyDescent="0.25">
      <c r="A26" s="7"/>
      <c r="B26" s="11"/>
      <c r="C26" s="7" t="s">
        <v>33</v>
      </c>
      <c r="D26" s="7"/>
      <c r="E26" s="7"/>
      <c r="F26" s="7"/>
      <c r="G26" s="7"/>
      <c r="H26" s="7"/>
      <c r="I26" s="16"/>
    </row>
    <row r="27" spans="1:10" ht="13.5" x14ac:dyDescent="0.25">
      <c r="A27" s="7"/>
      <c r="B27" s="11"/>
      <c r="C27" s="7"/>
      <c r="D27" s="7"/>
      <c r="E27" s="7"/>
      <c r="F27" s="7"/>
      <c r="G27" s="7"/>
      <c r="H27" s="7"/>
      <c r="I27" s="16"/>
    </row>
    <row r="28" spans="1:10" ht="13.5" x14ac:dyDescent="0.25">
      <c r="A28" s="7"/>
      <c r="B28" s="11" t="s">
        <v>24</v>
      </c>
      <c r="C28" s="7" t="s">
        <v>34</v>
      </c>
      <c r="D28" s="7"/>
      <c r="E28" s="7"/>
      <c r="F28" s="7"/>
      <c r="G28" s="7"/>
      <c r="H28" s="7"/>
      <c r="I28" s="21">
        <f>(I23+I24)*I25</f>
        <v>0</v>
      </c>
    </row>
    <row r="29" spans="1:10" ht="13.5" x14ac:dyDescent="0.25">
      <c r="A29" s="7"/>
      <c r="B29" s="11"/>
      <c r="C29" s="7"/>
      <c r="D29" s="7"/>
      <c r="E29" s="7"/>
      <c r="F29" s="7"/>
      <c r="G29" s="7"/>
      <c r="H29" s="7"/>
      <c r="I29" s="16"/>
    </row>
    <row r="30" spans="1:10" ht="13.5" x14ac:dyDescent="0.25">
      <c r="A30" s="7"/>
      <c r="B30" s="11" t="s">
        <v>26</v>
      </c>
      <c r="C30" s="7" t="s">
        <v>35</v>
      </c>
      <c r="D30" s="7"/>
      <c r="E30" s="7"/>
      <c r="F30" s="7"/>
      <c r="G30" s="7"/>
      <c r="H30" s="7"/>
      <c r="I30" s="12">
        <f>+H18</f>
        <v>0</v>
      </c>
    </row>
    <row r="31" spans="1:10" ht="13.5" x14ac:dyDescent="0.25">
      <c r="A31" s="7"/>
      <c r="B31" s="11"/>
      <c r="C31" s="7"/>
      <c r="D31" s="7"/>
      <c r="E31" s="7"/>
      <c r="F31" s="7"/>
      <c r="G31" s="7"/>
      <c r="H31" s="7"/>
      <c r="I31" s="16"/>
    </row>
    <row r="32" spans="1:10" ht="13.5" x14ac:dyDescent="0.25">
      <c r="A32" s="7"/>
      <c r="B32" s="11" t="s">
        <v>36</v>
      </c>
      <c r="C32" s="7" t="s">
        <v>37</v>
      </c>
      <c r="D32" s="7"/>
      <c r="E32" s="7"/>
      <c r="F32" s="7"/>
      <c r="G32" s="7"/>
      <c r="H32" s="7"/>
      <c r="I32" s="21">
        <f>I28+I30</f>
        <v>0</v>
      </c>
    </row>
    <row r="33" spans="1:10" ht="13.5" x14ac:dyDescent="0.25">
      <c r="A33" s="7"/>
      <c r="B33" s="11" t="s">
        <v>38</v>
      </c>
      <c r="C33" s="7" t="s">
        <v>39</v>
      </c>
      <c r="D33" s="7"/>
      <c r="E33" s="7"/>
      <c r="F33" s="7"/>
      <c r="G33" s="7"/>
      <c r="H33" s="7"/>
      <c r="I33" s="12">
        <v>0</v>
      </c>
    </row>
    <row r="34" spans="1:10" ht="13.5" x14ac:dyDescent="0.25">
      <c r="A34" s="7"/>
      <c r="B34" s="11"/>
      <c r="C34" s="7" t="s">
        <v>40</v>
      </c>
      <c r="D34" s="7"/>
      <c r="E34" s="7"/>
      <c r="F34" s="7"/>
      <c r="G34" s="7"/>
      <c r="H34" s="7"/>
      <c r="I34" s="16"/>
    </row>
    <row r="35" spans="1:10" ht="13.5" x14ac:dyDescent="0.25">
      <c r="A35" s="7"/>
      <c r="B35" s="11" t="s">
        <v>41</v>
      </c>
      <c r="C35" s="7" t="s">
        <v>42</v>
      </c>
      <c r="D35" s="7"/>
      <c r="E35" s="7"/>
      <c r="F35" s="7"/>
      <c r="G35" s="7"/>
      <c r="H35" s="7"/>
      <c r="I35" s="12"/>
    </row>
    <row r="36" spans="1:10" ht="13.5" x14ac:dyDescent="0.25">
      <c r="A36" s="7"/>
      <c r="B36" s="11"/>
      <c r="C36" s="7"/>
      <c r="D36" s="7"/>
      <c r="E36" s="7"/>
      <c r="F36" s="7"/>
      <c r="G36" s="7"/>
      <c r="H36" s="7"/>
      <c r="I36" s="16"/>
    </row>
    <row r="37" spans="1:10" ht="13.5" x14ac:dyDescent="0.25">
      <c r="A37" s="7"/>
      <c r="B37" s="11" t="s">
        <v>43</v>
      </c>
      <c r="C37" s="7" t="s">
        <v>44</v>
      </c>
      <c r="D37" s="7"/>
      <c r="E37" s="7"/>
      <c r="F37" s="7"/>
      <c r="G37" s="7"/>
      <c r="H37" s="7"/>
      <c r="I37" s="21">
        <f>SUM(I32:I36)</f>
        <v>0</v>
      </c>
      <c r="J37" s="15" t="s">
        <v>45</v>
      </c>
    </row>
    <row r="38" spans="1:10" ht="13.5" x14ac:dyDescent="0.25">
      <c r="A38" s="9" t="s">
        <v>46</v>
      </c>
      <c r="B38" s="7"/>
      <c r="C38" s="7"/>
      <c r="D38" s="7"/>
      <c r="E38" s="7"/>
      <c r="F38" s="7"/>
      <c r="G38" s="7"/>
      <c r="H38" s="7"/>
      <c r="I38" s="7"/>
    </row>
    <row r="39" spans="1:10" ht="13.5" x14ac:dyDescent="0.25">
      <c r="A39" s="7"/>
      <c r="B39" s="7" t="s">
        <v>18</v>
      </c>
      <c r="C39" s="7" t="s">
        <v>47</v>
      </c>
      <c r="D39" s="7"/>
      <c r="E39" s="7"/>
      <c r="F39" s="7"/>
      <c r="G39" s="7"/>
      <c r="H39" s="7"/>
      <c r="I39" s="22">
        <v>48000</v>
      </c>
    </row>
    <row r="40" spans="1:10" ht="13.5" x14ac:dyDescent="0.25">
      <c r="A40" s="7"/>
      <c r="B40" s="7" t="s">
        <v>20</v>
      </c>
      <c r="C40" s="7" t="s">
        <v>48</v>
      </c>
      <c r="D40" s="7"/>
      <c r="E40" s="7"/>
      <c r="F40" s="7"/>
      <c r="G40" s="7"/>
      <c r="H40" s="7"/>
      <c r="I40" s="4"/>
    </row>
    <row r="41" spans="1:10" ht="13.5" x14ac:dyDescent="0.25">
      <c r="A41" s="7"/>
      <c r="B41" s="7"/>
      <c r="C41" s="7"/>
      <c r="D41" s="7"/>
      <c r="E41" s="7"/>
      <c r="F41" s="7"/>
      <c r="G41" s="7"/>
      <c r="H41" s="7"/>
      <c r="I41" s="17"/>
    </row>
    <row r="42" spans="1:10" ht="13.5" x14ac:dyDescent="0.25">
      <c r="A42" s="7"/>
      <c r="B42" s="7" t="s">
        <v>22</v>
      </c>
      <c r="C42" s="7" t="s">
        <v>49</v>
      </c>
      <c r="D42" s="7"/>
      <c r="E42" s="7"/>
      <c r="F42" s="7"/>
      <c r="G42" s="7"/>
      <c r="H42" s="7"/>
      <c r="I42" s="23">
        <f>I39+I40</f>
        <v>48000</v>
      </c>
      <c r="J42" s="15" t="s">
        <v>50</v>
      </c>
    </row>
    <row r="43" spans="1:10" ht="13.5" x14ac:dyDescent="0.25">
      <c r="A43" s="7"/>
      <c r="B43" s="7"/>
      <c r="C43" s="7"/>
      <c r="D43" s="7"/>
      <c r="E43" s="7"/>
      <c r="F43" s="7"/>
      <c r="G43" s="7"/>
      <c r="H43" s="7"/>
      <c r="I43" s="17"/>
      <c r="J43" s="15"/>
    </row>
    <row r="44" spans="1:10" ht="13.5" x14ac:dyDescent="0.25">
      <c r="A44" s="7"/>
      <c r="B44" s="7" t="s">
        <v>24</v>
      </c>
      <c r="C44" s="7" t="s">
        <v>51</v>
      </c>
      <c r="D44" s="7"/>
      <c r="E44" s="7"/>
      <c r="F44" s="7"/>
      <c r="G44" s="7"/>
      <c r="H44" s="7"/>
      <c r="I44" s="24">
        <f>IF(I28&lt;1,MIN(I21,I42),MIN(I21,I37,I42))</f>
        <v>0</v>
      </c>
    </row>
    <row r="45" spans="1:10" ht="13.5" x14ac:dyDescent="0.25">
      <c r="A45" s="7"/>
      <c r="B45" s="7" t="s">
        <v>26</v>
      </c>
      <c r="C45" s="7" t="s">
        <v>52</v>
      </c>
      <c r="D45" s="7"/>
      <c r="E45" s="7"/>
      <c r="F45" s="7"/>
      <c r="G45" s="7"/>
      <c r="H45" s="7"/>
      <c r="I45" s="4">
        <v>0</v>
      </c>
    </row>
    <row r="46" spans="1:10" ht="13.5" x14ac:dyDescent="0.25">
      <c r="A46" s="7"/>
      <c r="B46" s="7" t="s">
        <v>36</v>
      </c>
      <c r="C46" s="7" t="s">
        <v>53</v>
      </c>
      <c r="D46" s="7"/>
      <c r="E46" s="7"/>
      <c r="F46" s="7"/>
      <c r="G46" s="7"/>
      <c r="H46" s="7"/>
      <c r="I46" s="24">
        <f>I44-I45</f>
        <v>0</v>
      </c>
    </row>
    <row r="47" spans="1:10" ht="13.5" x14ac:dyDescent="0.25">
      <c r="A47" s="7"/>
      <c r="B47" s="18" t="s">
        <v>54</v>
      </c>
      <c r="C47" s="7"/>
      <c r="D47" s="7"/>
      <c r="E47" s="7"/>
      <c r="F47" s="7"/>
      <c r="G47" s="7"/>
      <c r="H47" s="7"/>
      <c r="I47" s="7"/>
      <c r="J47" s="7"/>
    </row>
    <row r="48" spans="1:10" ht="13.5" x14ac:dyDescent="0.25">
      <c r="A48" s="7"/>
      <c r="B48" s="7"/>
      <c r="C48" s="7"/>
      <c r="D48" s="7"/>
      <c r="E48" s="7"/>
      <c r="F48" s="7"/>
      <c r="G48" s="7"/>
      <c r="H48" s="7"/>
    </row>
    <row r="49" spans="1:9" ht="13.5" x14ac:dyDescent="0.25">
      <c r="A49" s="7" t="s">
        <v>55</v>
      </c>
      <c r="B49" s="4"/>
      <c r="C49" s="4"/>
      <c r="D49" s="19"/>
      <c r="E49" s="4"/>
      <c r="F49" s="7" t="s">
        <v>3</v>
      </c>
      <c r="G49" s="4"/>
      <c r="H49" s="4"/>
      <c r="I49" s="19"/>
    </row>
  </sheetData>
  <sheetProtection sheet="1" objects="1" scenarios="1" selectLockedCells="1"/>
  <pageMargins left="0.75" right="0.75" top="1" bottom="1" header="0.5" footer="0.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Parsonage 2024 actual</vt:lpstr>
      <vt:lpstr>Parsonage 2025 Estimate</vt:lpstr>
      <vt:lpstr>Parsonage 2025 Sample Homeowner</vt:lpstr>
      <vt:lpstr>Parsonage 2025 Sample Renting</vt:lpstr>
      <vt:lpstr>Parsonage 2014</vt:lpstr>
      <vt:lpstr>'Parsonage 2025 Sample Homeowner'!Print_Area</vt:lpstr>
    </vt:vector>
  </TitlesOfParts>
  <Company>of Seventh-day Adventists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Foster</dc:creator>
  <cp:lastModifiedBy>Shun Covington</cp:lastModifiedBy>
  <cp:lastPrinted>2021-12-10T16:34:14Z</cp:lastPrinted>
  <dcterms:created xsi:type="dcterms:W3CDTF">2013-12-19T21:35:39Z</dcterms:created>
  <dcterms:modified xsi:type="dcterms:W3CDTF">2024-12-31T00:15:26Z</dcterms:modified>
</cp:coreProperties>
</file>